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/>
  <xr:revisionPtr revIDLastSave="0" documentId="13_ncr:1_{E0264AF0-40DB-48B6-878C-324566FC3805}" xr6:coauthVersionLast="47" xr6:coauthVersionMax="47" xr10:uidLastSave="{00000000-0000-0000-0000-000000000000}"/>
  <bookViews>
    <workbookView xWindow="-120" yWindow="-120" windowWidth="29040" windowHeight="15720" tabRatio="941" xr2:uid="{00000000-000D-0000-FFFF-FFFF00000000}"/>
  </bookViews>
  <sheets>
    <sheet name="СВОД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91" i="1" l="1"/>
  <c r="AK83" i="1"/>
  <c r="AB156" i="1"/>
  <c r="AM156" i="1" s="1"/>
  <c r="AK75" i="1"/>
  <c r="AJ75" i="1"/>
  <c r="AB48" i="1"/>
  <c r="AJ6" i="1"/>
  <c r="AM170" i="1"/>
  <c r="AM172" i="1"/>
  <c r="AM173" i="1"/>
  <c r="AM169" i="1"/>
  <c r="AM162" i="1"/>
  <c r="AM164" i="1"/>
  <c r="AM165" i="1"/>
  <c r="AM161" i="1"/>
  <c r="AB153" i="1"/>
  <c r="AC153" i="1" s="1"/>
  <c r="AB154" i="1"/>
  <c r="AM154" i="1" s="1"/>
  <c r="AB155" i="1"/>
  <c r="AC155" i="1" s="1"/>
  <c r="AB157" i="1"/>
  <c r="AM157" i="1" s="1"/>
  <c r="AB152" i="1"/>
  <c r="AM152" i="1" s="1"/>
  <c r="AF145" i="1"/>
  <c r="AF146" i="1"/>
  <c r="AF147" i="1"/>
  <c r="AF148" i="1"/>
  <c r="AF144" i="1"/>
  <c r="AD145" i="1"/>
  <c r="AD146" i="1"/>
  <c r="AD147" i="1"/>
  <c r="AD148" i="1"/>
  <c r="AD144" i="1"/>
  <c r="AB145" i="1"/>
  <c r="AB146" i="1"/>
  <c r="AB147" i="1"/>
  <c r="AB148" i="1"/>
  <c r="AB144" i="1"/>
  <c r="AD137" i="1"/>
  <c r="AD138" i="1"/>
  <c r="AD139" i="1"/>
  <c r="AD140" i="1"/>
  <c r="AD136" i="1"/>
  <c r="AB137" i="1"/>
  <c r="AB138" i="1"/>
  <c r="AB139" i="1"/>
  <c r="AB140" i="1"/>
  <c r="AB136" i="1"/>
  <c r="AM116" i="1"/>
  <c r="AM115" i="1"/>
  <c r="AM114" i="1"/>
  <c r="AM113" i="1"/>
  <c r="AM112" i="1"/>
  <c r="AF103" i="1"/>
  <c r="AG103" i="1" s="1"/>
  <c r="AF104" i="1"/>
  <c r="AG104" i="1" s="1"/>
  <c r="AF105" i="1"/>
  <c r="AF106" i="1"/>
  <c r="AG106" i="1" s="1"/>
  <c r="AF107" i="1"/>
  <c r="AG107" i="1" s="1"/>
  <c r="AF108" i="1"/>
  <c r="AG108" i="1" s="1"/>
  <c r="AF102" i="1"/>
  <c r="AG102" i="1" s="1"/>
  <c r="AD103" i="1"/>
  <c r="AE103" i="1" s="1"/>
  <c r="AD104" i="1"/>
  <c r="AE104" i="1" s="1"/>
  <c r="AD105" i="1"/>
  <c r="AE105" i="1" s="1"/>
  <c r="AD106" i="1"/>
  <c r="AE106" i="1" s="1"/>
  <c r="AD107" i="1"/>
  <c r="AE107" i="1" s="1"/>
  <c r="AD108" i="1"/>
  <c r="AE108" i="1" s="1"/>
  <c r="AD102" i="1"/>
  <c r="AE102" i="1" s="1"/>
  <c r="AB103" i="1"/>
  <c r="AC103" i="1" s="1"/>
  <c r="AB104" i="1"/>
  <c r="AC104" i="1" s="1"/>
  <c r="AB105" i="1"/>
  <c r="AC105" i="1" s="1"/>
  <c r="AB106" i="1"/>
  <c r="AC106" i="1" s="1"/>
  <c r="AB107" i="1"/>
  <c r="AC107" i="1" s="1"/>
  <c r="AB108" i="1"/>
  <c r="AB102" i="1"/>
  <c r="AC102" i="1" s="1"/>
  <c r="AF95" i="1"/>
  <c r="AG95" i="1" s="1"/>
  <c r="AF96" i="1"/>
  <c r="AM96" i="1" s="1"/>
  <c r="AF97" i="1"/>
  <c r="AM97" i="1" s="1"/>
  <c r="AF94" i="1"/>
  <c r="AM94" i="1" s="1"/>
  <c r="AM95" i="1"/>
  <c r="AF79" i="1"/>
  <c r="AM79" i="1" s="1"/>
  <c r="AF80" i="1"/>
  <c r="AM80" i="1" s="1"/>
  <c r="AF81" i="1"/>
  <c r="AM81" i="1" s="1"/>
  <c r="AF82" i="1"/>
  <c r="AM82" i="1" s="1"/>
  <c r="AF78" i="1"/>
  <c r="AM74" i="1"/>
  <c r="AM73" i="1"/>
  <c r="AM72" i="1"/>
  <c r="AM71" i="1"/>
  <c r="AM70" i="1"/>
  <c r="AM69" i="1"/>
  <c r="AD62" i="1"/>
  <c r="AD63" i="1"/>
  <c r="AD64" i="1"/>
  <c r="AD65" i="1"/>
  <c r="AD61" i="1"/>
  <c r="AB62" i="1"/>
  <c r="AB63" i="1"/>
  <c r="AB64" i="1"/>
  <c r="AB65" i="1"/>
  <c r="AB61" i="1"/>
  <c r="AF62" i="1"/>
  <c r="AG62" i="1" s="1"/>
  <c r="AF63" i="1"/>
  <c r="AG63" i="1" s="1"/>
  <c r="AF64" i="1"/>
  <c r="AG64" i="1" s="1"/>
  <c r="AF65" i="1"/>
  <c r="AG65" i="1" s="1"/>
  <c r="AF61" i="1"/>
  <c r="AG61" i="1" s="1"/>
  <c r="AF54" i="1"/>
  <c r="AF55" i="1"/>
  <c r="AF56" i="1"/>
  <c r="AF57" i="1"/>
  <c r="AF53" i="1"/>
  <c r="AD54" i="1"/>
  <c r="AD55" i="1"/>
  <c r="AD56" i="1"/>
  <c r="AD57" i="1"/>
  <c r="AD53" i="1"/>
  <c r="AB54" i="1"/>
  <c r="AB55" i="1"/>
  <c r="AB56" i="1"/>
  <c r="AB57" i="1"/>
  <c r="AB53" i="1"/>
  <c r="AF46" i="1"/>
  <c r="AF47" i="1"/>
  <c r="AF48" i="1"/>
  <c r="AF49" i="1"/>
  <c r="AF45" i="1"/>
  <c r="AD46" i="1"/>
  <c r="AD47" i="1"/>
  <c r="AD48" i="1"/>
  <c r="AD49" i="1"/>
  <c r="AD45" i="1"/>
  <c r="AB46" i="1"/>
  <c r="AB47" i="1"/>
  <c r="AB49" i="1"/>
  <c r="AB45" i="1"/>
  <c r="AM41" i="1"/>
  <c r="AM40" i="1"/>
  <c r="AM39" i="1"/>
  <c r="AM38" i="1"/>
  <c r="AM31" i="1"/>
  <c r="AM30" i="1"/>
  <c r="AM29" i="1"/>
  <c r="AM28" i="1"/>
  <c r="AM27" i="1"/>
  <c r="AM26" i="1"/>
  <c r="AF10" i="1"/>
  <c r="AF11" i="1"/>
  <c r="AF12" i="1"/>
  <c r="AF13" i="1"/>
  <c r="AF9" i="1"/>
  <c r="AD13" i="1"/>
  <c r="AD10" i="1"/>
  <c r="AD11" i="1"/>
  <c r="AD12" i="1"/>
  <c r="AD9" i="1"/>
  <c r="AB13" i="1"/>
  <c r="AB10" i="1"/>
  <c r="AC10" i="1" s="1"/>
  <c r="AB11" i="1"/>
  <c r="AC11" i="1" s="1"/>
  <c r="AB12" i="1"/>
  <c r="AC12" i="1" s="1"/>
  <c r="AB9" i="1"/>
  <c r="AH74" i="1"/>
  <c r="AI74" i="1" s="1"/>
  <c r="AK6" i="1" l="1"/>
  <c r="AM138" i="1"/>
  <c r="AM155" i="1"/>
  <c r="AC157" i="1"/>
  <c r="AC156" i="1"/>
  <c r="AC154" i="1"/>
  <c r="AM153" i="1"/>
  <c r="AC152" i="1"/>
  <c r="AM47" i="1"/>
  <c r="AM54" i="1"/>
  <c r="AM11" i="1"/>
  <c r="AM108" i="1"/>
  <c r="AM136" i="1"/>
  <c r="AM137" i="1"/>
  <c r="AM56" i="1"/>
  <c r="AM55" i="1"/>
  <c r="AM104" i="1"/>
  <c r="AM62" i="1"/>
  <c r="AM12" i="1"/>
  <c r="AM10" i="1"/>
  <c r="AM103" i="1"/>
  <c r="AM144" i="1"/>
  <c r="AM145" i="1"/>
  <c r="AM146" i="1"/>
  <c r="AM63" i="1"/>
  <c r="AC108" i="1"/>
  <c r="AM48" i="1"/>
  <c r="AM46" i="1"/>
  <c r="AM64" i="1"/>
  <c r="AG96" i="1"/>
  <c r="AM105" i="1"/>
  <c r="AM9" i="1"/>
  <c r="AC9" i="1"/>
  <c r="AG94" i="1"/>
  <c r="AM107" i="1"/>
  <c r="AM139" i="1"/>
  <c r="AG97" i="1"/>
  <c r="AG105" i="1"/>
  <c r="AM147" i="1"/>
  <c r="AM148" i="1"/>
  <c r="AM140" i="1"/>
  <c r="AM106" i="1"/>
  <c r="AM102" i="1"/>
  <c r="AM65" i="1"/>
  <c r="AM61" i="1"/>
  <c r="AM57" i="1"/>
  <c r="AM53" i="1"/>
  <c r="AM49" i="1"/>
  <c r="AM45" i="1"/>
  <c r="AM13" i="1"/>
  <c r="AC13" i="1"/>
  <c r="AF129" i="1"/>
  <c r="AG129" i="1" s="1"/>
  <c r="AF130" i="1"/>
  <c r="AG130" i="1" s="1"/>
  <c r="AF131" i="1"/>
  <c r="AG131" i="1" s="1"/>
  <c r="AF132" i="1"/>
  <c r="AG132" i="1" s="1"/>
  <c r="AF128" i="1"/>
  <c r="AG128" i="1" s="1"/>
  <c r="AD129" i="1"/>
  <c r="AE129" i="1" s="1"/>
  <c r="AD130" i="1"/>
  <c r="AE130" i="1" s="1"/>
  <c r="AD131" i="1"/>
  <c r="AE131" i="1" s="1"/>
  <c r="AD132" i="1"/>
  <c r="AE132" i="1" s="1"/>
  <c r="AD128" i="1"/>
  <c r="AE128" i="1" s="1"/>
  <c r="AB132" i="1"/>
  <c r="AB129" i="1"/>
  <c r="AC129" i="1" s="1"/>
  <c r="AB130" i="1"/>
  <c r="AB131" i="1"/>
  <c r="AB128" i="1"/>
  <c r="AK125" i="1"/>
  <c r="AJ125" i="1"/>
  <c r="AF125" i="1"/>
  <c r="AD125" i="1"/>
  <c r="AB125" i="1"/>
  <c r="L125" i="1"/>
  <c r="X126" i="1" s="1"/>
  <c r="G125" i="1"/>
  <c r="H125" i="1"/>
  <c r="I125" i="1"/>
  <c r="J125" i="1"/>
  <c r="K125" i="1"/>
  <c r="F125" i="1"/>
  <c r="AM125" i="1" l="1"/>
  <c r="AC125" i="1"/>
  <c r="AG125" i="1"/>
  <c r="M126" i="1"/>
  <c r="U126" i="1"/>
  <c r="AC131" i="1"/>
  <c r="AM131" i="1"/>
  <c r="AH132" i="1"/>
  <c r="AM132" i="1"/>
  <c r="Z126" i="1"/>
  <c r="AC128" i="1"/>
  <c r="AM128" i="1"/>
  <c r="N126" i="1"/>
  <c r="V126" i="1"/>
  <c r="AC130" i="1"/>
  <c r="AM130" i="1"/>
  <c r="R126" i="1"/>
  <c r="Q126" i="1"/>
  <c r="Y126" i="1"/>
  <c r="AE125" i="1"/>
  <c r="AH129" i="1"/>
  <c r="AM129" i="1"/>
  <c r="AH125" i="1"/>
  <c r="AH130" i="1"/>
  <c r="O126" i="1"/>
  <c r="S126" i="1"/>
  <c r="W126" i="1"/>
  <c r="AA126" i="1"/>
  <c r="AH128" i="1"/>
  <c r="AH131" i="1"/>
  <c r="AC132" i="1"/>
  <c r="P126" i="1"/>
  <c r="T126" i="1"/>
  <c r="AF171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F182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G183" i="1"/>
  <c r="H183" i="1"/>
  <c r="I183" i="1"/>
  <c r="J183" i="1"/>
  <c r="K183" i="1"/>
  <c r="L183" i="1"/>
  <c r="F183" i="1"/>
  <c r="AK91" i="1"/>
  <c r="AJ91" i="1"/>
  <c r="AF91" i="1"/>
  <c r="AD91" i="1"/>
  <c r="AB91" i="1"/>
  <c r="P92" i="1"/>
  <c r="O92" i="1"/>
  <c r="N92" i="1"/>
  <c r="M92" i="1"/>
  <c r="AF87" i="1"/>
  <c r="AG87" i="1" s="1"/>
  <c r="AF88" i="1"/>
  <c r="AG88" i="1" s="1"/>
  <c r="AF89" i="1"/>
  <c r="AG89" i="1" s="1"/>
  <c r="AF90" i="1"/>
  <c r="AG90" i="1" s="1"/>
  <c r="AF86" i="1"/>
  <c r="AG86" i="1" s="1"/>
  <c r="AD87" i="1"/>
  <c r="AD88" i="1"/>
  <c r="AE88" i="1" s="1"/>
  <c r="AD89" i="1"/>
  <c r="AE89" i="1" s="1"/>
  <c r="AD90" i="1"/>
  <c r="AD86" i="1"/>
  <c r="AE86" i="1" s="1"/>
  <c r="AB87" i="1"/>
  <c r="AB88" i="1"/>
  <c r="AB89" i="1"/>
  <c r="AB90" i="1"/>
  <c r="AB86" i="1"/>
  <c r="AJ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G83" i="1"/>
  <c r="H83" i="1"/>
  <c r="I83" i="1"/>
  <c r="J83" i="1"/>
  <c r="K83" i="1"/>
  <c r="L83" i="1"/>
  <c r="F83" i="1"/>
  <c r="AG171" i="1" l="1"/>
  <c r="AM171" i="1"/>
  <c r="AH90" i="1"/>
  <c r="AI90" i="1" s="1"/>
  <c r="AC91" i="1"/>
  <c r="AM91" i="1"/>
  <c r="AL91" i="1"/>
  <c r="AD183" i="1"/>
  <c r="AE183" i="1" s="1"/>
  <c r="AD182" i="1"/>
  <c r="AE182" i="1" s="1"/>
  <c r="AB182" i="1"/>
  <c r="AF182" i="1"/>
  <c r="AG182" i="1" s="1"/>
  <c r="AD83" i="1"/>
  <c r="AE83" i="1" s="1"/>
  <c r="AC86" i="1"/>
  <c r="AM86" i="1"/>
  <c r="AC87" i="1"/>
  <c r="AM87" i="1"/>
  <c r="AB183" i="1"/>
  <c r="AM90" i="1"/>
  <c r="AC90" i="1"/>
  <c r="AH88" i="1"/>
  <c r="AI88" i="1" s="1"/>
  <c r="AM88" i="1"/>
  <c r="AF83" i="1"/>
  <c r="AG83" i="1" s="1"/>
  <c r="AB83" i="1"/>
  <c r="AH89" i="1"/>
  <c r="AI89" i="1" s="1"/>
  <c r="AM89" i="1"/>
  <c r="AH87" i="1"/>
  <c r="AI87" i="1" s="1"/>
  <c r="AF183" i="1"/>
  <c r="AG183" i="1" s="1"/>
  <c r="AH86" i="1"/>
  <c r="AI86" i="1" s="1"/>
  <c r="AC89" i="1"/>
  <c r="AE87" i="1"/>
  <c r="AC88" i="1"/>
  <c r="AE90" i="1"/>
  <c r="AF18" i="1"/>
  <c r="AG18" i="1" s="1"/>
  <c r="AF19" i="1"/>
  <c r="AG19" i="1" s="1"/>
  <c r="AF20" i="1"/>
  <c r="AG20" i="1" s="1"/>
  <c r="AF21" i="1"/>
  <c r="AG21" i="1" s="1"/>
  <c r="AF22" i="1"/>
  <c r="AG22" i="1" s="1"/>
  <c r="AF17" i="1"/>
  <c r="AG17" i="1" s="1"/>
  <c r="AD18" i="1"/>
  <c r="AE18" i="1" s="1"/>
  <c r="AD19" i="1"/>
  <c r="AE19" i="1" s="1"/>
  <c r="AD20" i="1"/>
  <c r="AE20" i="1" s="1"/>
  <c r="AD21" i="1"/>
  <c r="AE21" i="1" s="1"/>
  <c r="AD22" i="1"/>
  <c r="AE22" i="1" s="1"/>
  <c r="AD17" i="1"/>
  <c r="AE17" i="1" s="1"/>
  <c r="AB18" i="1"/>
  <c r="AB19" i="1"/>
  <c r="AB20" i="1"/>
  <c r="AB21" i="1"/>
  <c r="AB22" i="1"/>
  <c r="AB17" i="1"/>
  <c r="AK14" i="1"/>
  <c r="AJ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G14" i="1"/>
  <c r="H14" i="1"/>
  <c r="I14" i="1"/>
  <c r="J14" i="1"/>
  <c r="K14" i="1"/>
  <c r="F14" i="1"/>
  <c r="AH183" i="1" l="1"/>
  <c r="AM183" i="1"/>
  <c r="AM182" i="1"/>
  <c r="AM83" i="1"/>
  <c r="AH182" i="1"/>
  <c r="AC183" i="1"/>
  <c r="AC182" i="1"/>
  <c r="AH83" i="1"/>
  <c r="AI83" i="1" s="1"/>
  <c r="AC83" i="1"/>
  <c r="AL14" i="1"/>
  <c r="AC17" i="1"/>
  <c r="AM17" i="1"/>
  <c r="AC22" i="1"/>
  <c r="AM22" i="1"/>
  <c r="AC18" i="1"/>
  <c r="AM18" i="1"/>
  <c r="AH19" i="1"/>
  <c r="AI19" i="1" s="1"/>
  <c r="AM19" i="1"/>
  <c r="AF14" i="1"/>
  <c r="AG14" i="1" s="1"/>
  <c r="AH21" i="1"/>
  <c r="AI21" i="1" s="1"/>
  <c r="AM21" i="1"/>
  <c r="AC21" i="1"/>
  <c r="AD14" i="1"/>
  <c r="AE14" i="1" s="1"/>
  <c r="AH20" i="1"/>
  <c r="AI20" i="1" s="1"/>
  <c r="AM20" i="1"/>
  <c r="AC20" i="1"/>
  <c r="AB14" i="1"/>
  <c r="AH17" i="1"/>
  <c r="AI17" i="1" s="1"/>
  <c r="AH18" i="1"/>
  <c r="AI18" i="1" s="1"/>
  <c r="AC19" i="1"/>
  <c r="AH22" i="1"/>
  <c r="AI22" i="1" s="1"/>
  <c r="AK166" i="1"/>
  <c r="AJ166" i="1"/>
  <c r="AB166" i="1"/>
  <c r="AF166" i="1"/>
  <c r="AG166" i="1" s="1"/>
  <c r="AD166" i="1"/>
  <c r="N167" i="1"/>
  <c r="M167" i="1"/>
  <c r="AM166" i="1" l="1"/>
  <c r="AH166" i="1"/>
  <c r="AI166" i="1" s="1"/>
  <c r="AC166" i="1"/>
  <c r="AL166" i="1"/>
  <c r="AH14" i="1"/>
  <c r="AI14" i="1" s="1"/>
  <c r="AM14" i="1"/>
  <c r="AC14" i="1"/>
  <c r="AK99" i="1"/>
  <c r="AJ99" i="1"/>
  <c r="AF99" i="1"/>
  <c r="AD99" i="1"/>
  <c r="AB99" i="1"/>
  <c r="G99" i="1"/>
  <c r="H99" i="1"/>
  <c r="I99" i="1"/>
  <c r="J99" i="1"/>
  <c r="K99" i="1"/>
  <c r="L99" i="1"/>
  <c r="F99" i="1"/>
  <c r="AF163" i="1"/>
  <c r="AK158" i="1"/>
  <c r="AJ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F158" i="1"/>
  <c r="AK149" i="1"/>
  <c r="AJ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F149" i="1"/>
  <c r="AG146" i="1"/>
  <c r="AG145" i="1"/>
  <c r="AG147" i="1"/>
  <c r="AG148" i="1"/>
  <c r="AG144" i="1"/>
  <c r="AE145" i="1"/>
  <c r="AE146" i="1"/>
  <c r="AE147" i="1"/>
  <c r="AE148" i="1"/>
  <c r="AE144" i="1"/>
  <c r="AC146" i="1"/>
  <c r="AH145" i="1"/>
  <c r="AC147" i="1"/>
  <c r="AH148" i="1"/>
  <c r="AH144" i="1"/>
  <c r="AK141" i="1"/>
  <c r="AJ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F141" i="1"/>
  <c r="AK133" i="1"/>
  <c r="AJ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F133" i="1"/>
  <c r="AF121" i="1"/>
  <c r="AG121" i="1" s="1"/>
  <c r="AF122" i="1"/>
  <c r="AG122" i="1" s="1"/>
  <c r="AF123" i="1"/>
  <c r="AG123" i="1" s="1"/>
  <c r="AF124" i="1"/>
  <c r="AG124" i="1" s="1"/>
  <c r="AF120" i="1"/>
  <c r="AG120" i="1" s="1"/>
  <c r="AD121" i="1"/>
  <c r="AE121" i="1" s="1"/>
  <c r="AD122" i="1"/>
  <c r="AE122" i="1" s="1"/>
  <c r="AD123" i="1"/>
  <c r="AE123" i="1" s="1"/>
  <c r="AD124" i="1"/>
  <c r="AD120" i="1"/>
  <c r="AE120" i="1" s="1"/>
  <c r="AB121" i="1"/>
  <c r="AB122" i="1"/>
  <c r="AB123" i="1"/>
  <c r="AB124" i="1"/>
  <c r="AB120" i="1"/>
  <c r="AK117" i="1"/>
  <c r="AJ117" i="1"/>
  <c r="AM99" i="1" l="1"/>
  <c r="AG163" i="1"/>
  <c r="AM163" i="1"/>
  <c r="N142" i="1"/>
  <c r="M142" i="1"/>
  <c r="AF133" i="1"/>
  <c r="AG133" i="1" s="1"/>
  <c r="AF141" i="1"/>
  <c r="AG141" i="1" s="1"/>
  <c r="AD149" i="1"/>
  <c r="AE149" i="1" s="1"/>
  <c r="AB149" i="1"/>
  <c r="AG99" i="1"/>
  <c r="AC123" i="1"/>
  <c r="AM123" i="1"/>
  <c r="AH124" i="1"/>
  <c r="AL158" i="1"/>
  <c r="AH122" i="1"/>
  <c r="AM122" i="1"/>
  <c r="AC124" i="1"/>
  <c r="AM124" i="1"/>
  <c r="AC120" i="1"/>
  <c r="AM120" i="1"/>
  <c r="AC121" i="1"/>
  <c r="AM121" i="1"/>
  <c r="AE99" i="1"/>
  <c r="AB158" i="1"/>
  <c r="AB133" i="1"/>
  <c r="AB141" i="1"/>
  <c r="AD141" i="1"/>
  <c r="AE141" i="1" s="1"/>
  <c r="AD158" i="1"/>
  <c r="AE158" i="1" s="1"/>
  <c r="AL149" i="1"/>
  <c r="AD133" i="1"/>
  <c r="AE133" i="1" s="1"/>
  <c r="O142" i="1"/>
  <c r="AF149" i="1"/>
  <c r="AG149" i="1" s="1"/>
  <c r="AF158" i="1"/>
  <c r="AG158" i="1" s="1"/>
  <c r="AC141" i="1"/>
  <c r="AH120" i="1"/>
  <c r="AH147" i="1"/>
  <c r="AC144" i="1"/>
  <c r="AC145" i="1"/>
  <c r="AH146" i="1"/>
  <c r="AC122" i="1"/>
  <c r="AE124" i="1"/>
  <c r="AH123" i="1"/>
  <c r="AC148" i="1"/>
  <c r="AH121" i="1"/>
  <c r="AH99" i="1"/>
  <c r="AI99" i="1" s="1"/>
  <c r="AC99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F117" i="1"/>
  <c r="AK109" i="1"/>
  <c r="AK174" i="1" s="1"/>
  <c r="AL174" i="1" s="1"/>
  <c r="AJ109" i="1"/>
  <c r="AJ174" i="1" s="1"/>
  <c r="P110" i="1"/>
  <c r="T110" i="1"/>
  <c r="X110" i="1"/>
  <c r="G109" i="1"/>
  <c r="H109" i="1"/>
  <c r="I109" i="1"/>
  <c r="J109" i="1"/>
  <c r="K109" i="1"/>
  <c r="F109" i="1"/>
  <c r="AH149" i="1" l="1"/>
  <c r="AI149" i="1" s="1"/>
  <c r="AM149" i="1"/>
  <c r="AC158" i="1"/>
  <c r="AM158" i="1"/>
  <c r="AC133" i="1"/>
  <c r="AM133" i="1"/>
  <c r="AM141" i="1"/>
  <c r="AC149" i="1"/>
  <c r="U110" i="1"/>
  <c r="Q110" i="1"/>
  <c r="M110" i="1"/>
  <c r="AH158" i="1"/>
  <c r="AI158" i="1" s="1"/>
  <c r="AB109" i="1"/>
  <c r="AH141" i="1"/>
  <c r="AI141" i="1" s="1"/>
  <c r="Y110" i="1"/>
  <c r="AF109" i="1"/>
  <c r="AG109" i="1" s="1"/>
  <c r="W110" i="1"/>
  <c r="S110" i="1"/>
  <c r="O110" i="1"/>
  <c r="AH133" i="1"/>
  <c r="AI133" i="1" s="1"/>
  <c r="Z110" i="1"/>
  <c r="V110" i="1"/>
  <c r="R110" i="1"/>
  <c r="N110" i="1"/>
  <c r="AB117" i="1"/>
  <c r="M118" i="1"/>
  <c r="AD109" i="1"/>
  <c r="AE109" i="1" s="1"/>
  <c r="AA110" i="1"/>
  <c r="AF117" i="1"/>
  <c r="AG117" i="1" s="1"/>
  <c r="AD117" i="1"/>
  <c r="AE117" i="1" s="1"/>
  <c r="G91" i="1"/>
  <c r="H91" i="1"/>
  <c r="I91" i="1"/>
  <c r="J91" i="1"/>
  <c r="K91" i="1"/>
  <c r="F91" i="1"/>
  <c r="AB78" i="1"/>
  <c r="AM78" i="1" s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F75" i="1"/>
  <c r="AK66" i="1"/>
  <c r="AJ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F66" i="1"/>
  <c r="AK58" i="1"/>
  <c r="AJ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L58" i="1"/>
  <c r="G58" i="1"/>
  <c r="H58" i="1"/>
  <c r="I58" i="1"/>
  <c r="J58" i="1"/>
  <c r="K58" i="1"/>
  <c r="F58" i="1"/>
  <c r="AK50" i="1"/>
  <c r="AJ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L50" i="1"/>
  <c r="G50" i="1"/>
  <c r="H50" i="1"/>
  <c r="I50" i="1"/>
  <c r="J50" i="1"/>
  <c r="F50" i="1"/>
  <c r="AG49" i="1"/>
  <c r="AG48" i="1"/>
  <c r="AG47" i="1"/>
  <c r="AG46" i="1"/>
  <c r="AG45" i="1"/>
  <c r="AE49" i="1"/>
  <c r="AE48" i="1"/>
  <c r="AE47" i="1"/>
  <c r="AE46" i="1"/>
  <c r="AE45" i="1"/>
  <c r="AC47" i="1"/>
  <c r="AC48" i="1"/>
  <c r="AC49" i="1"/>
  <c r="AC46" i="1"/>
  <c r="AC45" i="1"/>
  <c r="AK42" i="1"/>
  <c r="AJ42" i="1"/>
  <c r="M42" i="1"/>
  <c r="M174" i="1" s="1"/>
  <c r="AA42" i="1"/>
  <c r="O42" i="1"/>
  <c r="P42" i="1"/>
  <c r="P174" i="1" s="1"/>
  <c r="Q42" i="1"/>
  <c r="Q174" i="1" s="1"/>
  <c r="R42" i="1"/>
  <c r="S42" i="1"/>
  <c r="T42" i="1"/>
  <c r="T174" i="1" s="1"/>
  <c r="U42" i="1"/>
  <c r="U174" i="1" s="1"/>
  <c r="V42" i="1"/>
  <c r="W42" i="1"/>
  <c r="X42" i="1"/>
  <c r="X174" i="1" s="1"/>
  <c r="Y42" i="1"/>
  <c r="Y174" i="1" s="1"/>
  <c r="Z42" i="1"/>
  <c r="N42" i="1"/>
  <c r="L42" i="1"/>
  <c r="J42" i="1"/>
  <c r="I42" i="1"/>
  <c r="H42" i="1"/>
  <c r="G42" i="1"/>
  <c r="F42" i="1"/>
  <c r="N174" i="1" l="1"/>
  <c r="Z174" i="1"/>
  <c r="V174" i="1"/>
  <c r="R174" i="1"/>
  <c r="W174" i="1"/>
  <c r="S174" i="1"/>
  <c r="O174" i="1"/>
  <c r="AD174" i="1"/>
  <c r="AA174" i="1"/>
  <c r="AC117" i="1"/>
  <c r="AM117" i="1"/>
  <c r="AC109" i="1"/>
  <c r="AM109" i="1"/>
  <c r="AB75" i="1"/>
  <c r="M59" i="1"/>
  <c r="AF75" i="1"/>
  <c r="AG75" i="1" s="1"/>
  <c r="AD75" i="1"/>
  <c r="AE75" i="1" s="1"/>
  <c r="AC75" i="1"/>
  <c r="AL58" i="1"/>
  <c r="Z43" i="1"/>
  <c r="O59" i="1"/>
  <c r="AD50" i="1"/>
  <c r="AE50" i="1" s="1"/>
  <c r="AD58" i="1"/>
  <c r="AE58" i="1" s="1"/>
  <c r="N59" i="1"/>
  <c r="T43" i="1"/>
  <c r="N43" i="1"/>
  <c r="S43" i="1"/>
  <c r="O43" i="1"/>
  <c r="AB50" i="1"/>
  <c r="AF58" i="1"/>
  <c r="AG58" i="1" s="1"/>
  <c r="AF42" i="1"/>
  <c r="AG42" i="1" s="1"/>
  <c r="AF66" i="1"/>
  <c r="AG66" i="1" s="1"/>
  <c r="X43" i="1"/>
  <c r="P43" i="1"/>
  <c r="W43" i="1"/>
  <c r="AB58" i="1"/>
  <c r="AB42" i="1"/>
  <c r="AC42" i="1" s="1"/>
  <c r="AF50" i="1"/>
  <c r="AL50" i="1"/>
  <c r="AD66" i="1"/>
  <c r="AE66" i="1" s="1"/>
  <c r="AB66" i="1"/>
  <c r="AC66" i="1" s="1"/>
  <c r="Q43" i="1"/>
  <c r="Y43" i="1"/>
  <c r="R43" i="1"/>
  <c r="AD42" i="1"/>
  <c r="AE42" i="1" s="1"/>
  <c r="M43" i="1"/>
  <c r="U43" i="1"/>
  <c r="AH117" i="1"/>
  <c r="AI117" i="1" s="1"/>
  <c r="V43" i="1"/>
  <c r="AA43" i="1"/>
  <c r="AH109" i="1"/>
  <c r="AH41" i="1"/>
  <c r="AI41" i="1" s="1"/>
  <c r="AH40" i="1"/>
  <c r="AI40" i="1" s="1"/>
  <c r="AF37" i="1"/>
  <c r="AF36" i="1"/>
  <c r="AF35" i="1"/>
  <c r="AK32" i="1"/>
  <c r="AJ32" i="1"/>
  <c r="AF32" i="1"/>
  <c r="AG32" i="1" s="1"/>
  <c r="AD32" i="1"/>
  <c r="AE32" i="1" s="1"/>
  <c r="AB32" i="1"/>
  <c r="K32" i="1"/>
  <c r="K174" i="1" s="1"/>
  <c r="J32" i="1"/>
  <c r="J174" i="1" s="1"/>
  <c r="I32" i="1"/>
  <c r="H32" i="1"/>
  <c r="G32" i="1"/>
  <c r="F32" i="1"/>
  <c r="AI109" i="1" l="1"/>
  <c r="AH174" i="1"/>
  <c r="AF174" i="1"/>
  <c r="AB174" i="1"/>
  <c r="AM50" i="1"/>
  <c r="AM75" i="1"/>
  <c r="AH50" i="1"/>
  <c r="AC50" i="1"/>
  <c r="AH58" i="1"/>
  <c r="AM58" i="1"/>
  <c r="AG36" i="1"/>
  <c r="AM36" i="1"/>
  <c r="AG35" i="1"/>
  <c r="AM35" i="1"/>
  <c r="AG37" i="1"/>
  <c r="AM37" i="1"/>
  <c r="AC32" i="1"/>
  <c r="AM32" i="1"/>
  <c r="AM66" i="1"/>
  <c r="AM42" i="1"/>
  <c r="AC58" i="1"/>
  <c r="AH66" i="1"/>
  <c r="AL32" i="1"/>
  <c r="AH42" i="1"/>
  <c r="AI42" i="1" s="1"/>
  <c r="AH32" i="1"/>
  <c r="AH31" i="1"/>
  <c r="AI31" i="1" s="1"/>
  <c r="AK23" i="1"/>
  <c r="AJ23" i="1"/>
  <c r="AF23" i="1"/>
  <c r="AD23" i="1"/>
  <c r="AB23" i="1"/>
  <c r="L23" i="1"/>
  <c r="L174" i="1" s="1"/>
  <c r="I23" i="1"/>
  <c r="I174" i="1" s="1"/>
  <c r="H23" i="1"/>
  <c r="H174" i="1" s="1"/>
  <c r="G23" i="1"/>
  <c r="G174" i="1" s="1"/>
  <c r="F23" i="1"/>
  <c r="F174" i="1" s="1"/>
  <c r="AM174" i="1" l="1"/>
  <c r="AC23" i="1"/>
  <c r="AM23" i="1"/>
  <c r="AG23" i="1"/>
  <c r="AH23" i="1"/>
  <c r="AI23" i="1" s="1"/>
  <c r="AE23" i="1"/>
  <c r="R7" i="1"/>
  <c r="Q7" i="1"/>
  <c r="P7" i="1"/>
  <c r="O7" i="1"/>
  <c r="N7" i="1"/>
  <c r="M7" i="1"/>
  <c r="AF6" i="1"/>
  <c r="AG6" i="1" s="1"/>
  <c r="AD6" i="1"/>
  <c r="AE6" i="1" s="1"/>
  <c r="AB6" i="1"/>
  <c r="AC6" i="1" s="1"/>
  <c r="AH6" i="1" l="1"/>
  <c r="AI6" i="1" s="1"/>
  <c r="AM6" i="1"/>
  <c r="AH169" i="1"/>
  <c r="AI169" i="1" s="1"/>
  <c r="AH170" i="1"/>
  <c r="AI170" i="1" s="1"/>
  <c r="AH171" i="1"/>
  <c r="AI171" i="1" s="1"/>
  <c r="AH172" i="1"/>
  <c r="AI172" i="1" s="1"/>
  <c r="AH173" i="1"/>
  <c r="AI173" i="1" s="1"/>
  <c r="G175" i="1" l="1"/>
  <c r="H175" i="1"/>
  <c r="I175" i="1"/>
  <c r="J175" i="1"/>
  <c r="K175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AB180" i="1" s="1"/>
  <c r="Z180" i="1"/>
  <c r="AA180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F175" i="1"/>
  <c r="F177" i="1"/>
  <c r="F178" i="1"/>
  <c r="F179" i="1"/>
  <c r="F180" i="1"/>
  <c r="F181" i="1"/>
  <c r="AC180" i="1" l="1"/>
  <c r="AB181" i="1"/>
  <c r="AH181" i="1" s="1"/>
  <c r="AD180" i="1"/>
  <c r="AH180" i="1" s="1"/>
  <c r="AF181" i="1"/>
  <c r="AD181" i="1"/>
  <c r="AF180" i="1"/>
  <c r="AG180" i="1" s="1"/>
  <c r="AE181" i="1"/>
  <c r="AD177" i="1"/>
  <c r="AE177" i="1" s="1"/>
  <c r="AB178" i="1"/>
  <c r="AE180" i="1"/>
  <c r="AF179" i="1"/>
  <c r="AG179" i="1" s="1"/>
  <c r="AB177" i="1"/>
  <c r="AD179" i="1"/>
  <c r="AE179" i="1" s="1"/>
  <c r="AF178" i="1"/>
  <c r="AG178" i="1" s="1"/>
  <c r="AG181" i="1"/>
  <c r="AB179" i="1"/>
  <c r="AD178" i="1"/>
  <c r="AE178" i="1" s="1"/>
  <c r="AF177" i="1"/>
  <c r="AG177" i="1" s="1"/>
  <c r="AE174" i="1"/>
  <c r="AG174" i="1"/>
  <c r="T175" i="1"/>
  <c r="X175" i="1"/>
  <c r="P175" i="1"/>
  <c r="Y175" i="1"/>
  <c r="U175" i="1"/>
  <c r="Q175" i="1"/>
  <c r="M175" i="1"/>
  <c r="AA175" i="1"/>
  <c r="W175" i="1"/>
  <c r="S175" i="1"/>
  <c r="O175" i="1"/>
  <c r="Z175" i="1"/>
  <c r="V175" i="1"/>
  <c r="R175" i="1"/>
  <c r="N175" i="1"/>
  <c r="AI128" i="1"/>
  <c r="AI129" i="1"/>
  <c r="AI130" i="1"/>
  <c r="AI131" i="1"/>
  <c r="AI132" i="1"/>
  <c r="AI125" i="1"/>
  <c r="AM179" i="1" l="1"/>
  <c r="AM177" i="1"/>
  <c r="AC178" i="1"/>
  <c r="AM178" i="1"/>
  <c r="AM180" i="1"/>
  <c r="AM181" i="1"/>
  <c r="AI180" i="1"/>
  <c r="AC181" i="1"/>
  <c r="AH177" i="1"/>
  <c r="AI177" i="1" s="1"/>
  <c r="AC177" i="1"/>
  <c r="AC179" i="1"/>
  <c r="AH179" i="1"/>
  <c r="AI179" i="1" s="1"/>
  <c r="AH178" i="1"/>
  <c r="AI178" i="1" s="1"/>
  <c r="AI174" i="1"/>
  <c r="AC174" i="1"/>
  <c r="AL125" i="1"/>
  <c r="AH152" i="1"/>
  <c r="AI152" i="1" s="1"/>
  <c r="AH153" i="1"/>
  <c r="AI153" i="1" s="1"/>
  <c r="AH154" i="1"/>
  <c r="AI154" i="1" s="1"/>
  <c r="AH155" i="1"/>
  <c r="AI155" i="1" s="1"/>
  <c r="AH156" i="1"/>
  <c r="AI156" i="1" s="1"/>
  <c r="AH161" i="1"/>
  <c r="AI161" i="1" s="1"/>
  <c r="AH162" i="1"/>
  <c r="AI162" i="1" s="1"/>
  <c r="AH163" i="1"/>
  <c r="AI163" i="1" s="1"/>
  <c r="AH164" i="1"/>
  <c r="AI164" i="1" s="1"/>
  <c r="AH165" i="1"/>
  <c r="AI165" i="1" s="1"/>
  <c r="AH157" i="1"/>
  <c r="AI157" i="1" s="1"/>
  <c r="AI181" i="1" l="1"/>
  <c r="AH112" i="1"/>
  <c r="AI112" i="1" s="1"/>
  <c r="AH113" i="1"/>
  <c r="AI113" i="1" s="1"/>
  <c r="AH114" i="1"/>
  <c r="AI114" i="1" s="1"/>
  <c r="AH115" i="1"/>
  <c r="AI115" i="1" s="1"/>
  <c r="AH116" i="1"/>
  <c r="AI116" i="1" s="1"/>
  <c r="AL109" i="1" l="1"/>
  <c r="AI120" i="1" l="1"/>
  <c r="AI121" i="1"/>
  <c r="AI122" i="1"/>
  <c r="AI123" i="1"/>
  <c r="AI124" i="1"/>
  <c r="AL117" i="1" l="1"/>
  <c r="AH69" i="1" l="1"/>
  <c r="AI69" i="1" s="1"/>
  <c r="AH70" i="1"/>
  <c r="AI70" i="1" s="1"/>
  <c r="AH71" i="1"/>
  <c r="AI71" i="1" s="1"/>
  <c r="AH72" i="1"/>
  <c r="AI72" i="1" s="1"/>
  <c r="AH73" i="1"/>
  <c r="AI73" i="1" s="1"/>
  <c r="AI66" i="1"/>
  <c r="AL66" i="1" l="1"/>
  <c r="AH136" i="1"/>
  <c r="AI136" i="1" s="1"/>
  <c r="AH137" i="1"/>
  <c r="AI137" i="1" s="1"/>
  <c r="AH138" i="1"/>
  <c r="AI138" i="1" s="1"/>
  <c r="AH139" i="1"/>
  <c r="AI139" i="1" s="1"/>
  <c r="AH140" i="1"/>
  <c r="AI140" i="1" s="1"/>
  <c r="AL133" i="1" l="1"/>
  <c r="AH100" i="1"/>
  <c r="AI100" i="1" s="1"/>
  <c r="AH102" i="1"/>
  <c r="AI102" i="1" s="1"/>
  <c r="AH103" i="1"/>
  <c r="AI103" i="1" s="1"/>
  <c r="AH104" i="1"/>
  <c r="AI104" i="1" s="1"/>
  <c r="AH105" i="1"/>
  <c r="AI105" i="1" s="1"/>
  <c r="AH106" i="1"/>
  <c r="AI106" i="1" s="1"/>
  <c r="AH107" i="1"/>
  <c r="AH108" i="1"/>
  <c r="AI108" i="1" s="1"/>
  <c r="AI107" i="1" l="1"/>
  <c r="AI182" i="1" s="1"/>
  <c r="AL99" i="1"/>
  <c r="AH92" i="1"/>
  <c r="AI92" i="1" s="1"/>
  <c r="AH94" i="1"/>
  <c r="AI94" i="1" s="1"/>
  <c r="AH95" i="1"/>
  <c r="AI95" i="1" s="1"/>
  <c r="AH96" i="1"/>
  <c r="AI96" i="1" s="1"/>
  <c r="AH97" i="1"/>
  <c r="AI97" i="1" s="1"/>
  <c r="AI91" i="1"/>
  <c r="AG91" i="1"/>
  <c r="AE91" i="1"/>
  <c r="AH34" i="1" l="1"/>
  <c r="AH35" i="1"/>
  <c r="AI35" i="1" s="1"/>
  <c r="AH36" i="1"/>
  <c r="AI36" i="1" s="1"/>
  <c r="AH37" i="1"/>
  <c r="AI37" i="1" s="1"/>
  <c r="AH38" i="1"/>
  <c r="AI38" i="1" s="1"/>
  <c r="AH39" i="1"/>
  <c r="AI39" i="1" s="1"/>
  <c r="AI32" i="1"/>
  <c r="AH51" i="1"/>
  <c r="AH53" i="1"/>
  <c r="AI53" i="1" s="1"/>
  <c r="AH54" i="1"/>
  <c r="AI54" i="1" s="1"/>
  <c r="AH55" i="1"/>
  <c r="AI55" i="1" s="1"/>
  <c r="AH56" i="1"/>
  <c r="AI56" i="1" s="1"/>
  <c r="AH57" i="1"/>
  <c r="AI57" i="1" s="1"/>
  <c r="AI50" i="1"/>
  <c r="AI51" i="1" l="1"/>
  <c r="AL83" i="1" l="1"/>
  <c r="AH60" i="1"/>
  <c r="AH61" i="1"/>
  <c r="AI61" i="1" s="1"/>
  <c r="AH62" i="1"/>
  <c r="AI62" i="1" s="1"/>
  <c r="AH63" i="1"/>
  <c r="AI63" i="1" s="1"/>
  <c r="AH64" i="1"/>
  <c r="AI64" i="1" s="1"/>
  <c r="AH65" i="1"/>
  <c r="AI65" i="1" s="1"/>
  <c r="AI58" i="1"/>
  <c r="AI146" i="1" l="1"/>
  <c r="AI145" i="1"/>
  <c r="AL141" i="1"/>
  <c r="AI148" i="1"/>
  <c r="AI147" i="1"/>
  <c r="AI144" i="1"/>
  <c r="AH45" i="1"/>
  <c r="AI45" i="1" s="1"/>
  <c r="AH46" i="1"/>
  <c r="AI46" i="1" s="1"/>
  <c r="AH47" i="1"/>
  <c r="AI47" i="1" s="1"/>
  <c r="AH48" i="1"/>
  <c r="AI48" i="1" s="1"/>
  <c r="AH49" i="1"/>
  <c r="AI49" i="1" s="1"/>
  <c r="AL42" i="1" l="1"/>
  <c r="AH26" i="1" l="1"/>
  <c r="AI26" i="1" s="1"/>
  <c r="AH27" i="1"/>
  <c r="AI27" i="1" s="1"/>
  <c r="AH28" i="1"/>
  <c r="AI28" i="1" s="1"/>
  <c r="AH29" i="1"/>
  <c r="AI29" i="1" s="1"/>
  <c r="AH30" i="1"/>
  <c r="AI30" i="1" s="1"/>
  <c r="AL23" i="1" l="1"/>
  <c r="AH9" i="1"/>
  <c r="AH10" i="1"/>
  <c r="AH11" i="1"/>
  <c r="AH12" i="1"/>
  <c r="AH13" i="1"/>
  <c r="AG9" i="1"/>
  <c r="AG10" i="1"/>
  <c r="AG11" i="1"/>
  <c r="AG12" i="1"/>
  <c r="AG13" i="1"/>
  <c r="AI11" i="1" l="1"/>
  <c r="AI12" i="1"/>
  <c r="AI10" i="1"/>
  <c r="AI13" i="1"/>
  <c r="AI9" i="1"/>
  <c r="AL6" i="1"/>
  <c r="AH77" i="1"/>
  <c r="AH78" i="1"/>
  <c r="AI78" i="1" s="1"/>
  <c r="AH79" i="1"/>
  <c r="AI79" i="1" s="1"/>
  <c r="AH80" i="1"/>
  <c r="AI80" i="1" s="1"/>
  <c r="AH81" i="1"/>
  <c r="AI81" i="1" s="1"/>
  <c r="AH82" i="1"/>
  <c r="AI82" i="1" s="1"/>
  <c r="AH75" i="1"/>
  <c r="AI75" i="1" s="1"/>
</calcChain>
</file>

<file path=xl/sharedStrings.xml><?xml version="1.0" encoding="utf-8"?>
<sst xmlns="http://schemas.openxmlformats.org/spreadsheetml/2006/main" count="226" uniqueCount="58">
  <si>
    <t>№</t>
  </si>
  <si>
    <t>Наименование регионов / Возрастные группы</t>
  </si>
  <si>
    <t>НОБД</t>
  </si>
  <si>
    <t>% охвата</t>
  </si>
  <si>
    <t>Населенный пункт</t>
  </si>
  <si>
    <t>Язык обучения</t>
  </si>
  <si>
    <t>Кол-во детей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</si>
  <si>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</si>
  <si>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</si>
  <si>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</si>
  <si>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</si>
  <si>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</si>
  <si>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ИТОГО</t>
  </si>
  <si>
    <t>Всего с высоким и средним уровнем навыков</t>
  </si>
  <si>
    <t>% уровня навыков по области</t>
  </si>
  <si>
    <t>Всего детей в ПГК</t>
  </si>
  <si>
    <t>%</t>
  </si>
  <si>
    <t>Кол-во ДО</t>
  </si>
  <si>
    <t>Всего детей</t>
  </si>
  <si>
    <t>город</t>
  </si>
  <si>
    <t>село</t>
  </si>
  <si>
    <t>казахский</t>
  </si>
  <si>
    <t>русский</t>
  </si>
  <si>
    <t>смешанный (рус/каз)</t>
  </si>
  <si>
    <t>другие языки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</si>
  <si>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</si>
  <si>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</si>
  <si>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</si>
  <si>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область Абай</t>
  </si>
  <si>
    <t>Группа раннего возраста</t>
  </si>
  <si>
    <t>Младшая группа</t>
  </si>
  <si>
    <t>Средняя группа</t>
  </si>
  <si>
    <t>Старшая группа</t>
  </si>
  <si>
    <t>Предшкольная группа</t>
  </si>
  <si>
    <t>Предшкольный класс</t>
  </si>
  <si>
    <t xml:space="preserve">Акмолинская </t>
  </si>
  <si>
    <t xml:space="preserve">Актюбинская </t>
  </si>
  <si>
    <t xml:space="preserve">Алматинская </t>
  </si>
  <si>
    <t xml:space="preserve">Атырауская </t>
  </si>
  <si>
    <t>ЗКО</t>
  </si>
  <si>
    <t xml:space="preserve">Жамбылская </t>
  </si>
  <si>
    <t>область Жетісу</t>
  </si>
  <si>
    <t xml:space="preserve">Карагандинская </t>
  </si>
  <si>
    <t xml:space="preserve">Костанайская </t>
  </si>
  <si>
    <t xml:space="preserve">Кызылординская </t>
  </si>
  <si>
    <t xml:space="preserve">Мангистауская </t>
  </si>
  <si>
    <t xml:space="preserve">Павлодарская </t>
  </si>
  <si>
    <t>СКО</t>
  </si>
  <si>
    <t xml:space="preserve">Туркестанская </t>
  </si>
  <si>
    <t>область Ұлытау</t>
  </si>
  <si>
    <t>ВКО</t>
  </si>
  <si>
    <t>г.Астана</t>
  </si>
  <si>
    <t>г.Алматы</t>
  </si>
  <si>
    <t>г.Шымкент</t>
  </si>
  <si>
    <t>Разновозрастная группа (дети 3-х лет, 4-х лет, 5-ти лет)</t>
  </si>
  <si>
    <t>Разновозрастная группа (дети 1 года, 2-х лет)</t>
  </si>
  <si>
    <t>РК</t>
  </si>
  <si>
    <t>СТАРТОВЫЙ МОНИТОРИНГ ПО ОСВОЕНИЮ СОДЕРЖАНИЯ ТИПОВОЙ УЧЕБНОЙ ПРОГРАММЫ ДОШКОЛЬНОГО ВОСПИТАНИЯ И ОБУЧЕНИЯ ДЕТЬМИ ДОШКОЛЬНОГО ВОЗРАСТА  В 2024-2025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</si>
</sst>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0\ _₽_-;\-* #,##0.00\ _₽_-;_-* &quot;-&quot;??\ _₽_-;_-@_-"/>
    <numFmt numFmtId="166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rgb="FF000000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00206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6">
    <xf numFmtId="0" fontId="0" fillId="0" borderId="0"/>
    <xf numFmtId="0" fontId="2" fillId="0" borderId="0"/>
    <xf numFmtId="0" fontId="7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6" xfId="0" applyFont="1" applyBorder="1" applyAlignment="1">
      <alignment wrapText="1"/>
    </xf>
    <xf numFmtId="1" fontId="0" fillId="0" borderId="0" xfId="0" applyNumberFormat="1"/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2" fontId="0" fillId="0" borderId="0" xfId="0" applyNumberFormat="1"/>
    <xf numFmtId="164" fontId="0" fillId="0" borderId="0" xfId="0" applyNumberFormat="1"/>
    <xf numFmtId="0" fontId="4" fillId="2" borderId="1" xfId="0" applyFont="1" applyFill="1" applyBorder="1"/>
    <xf numFmtId="0" fontId="4" fillId="3" borderId="1" xfId="0" applyFont="1" applyFill="1" applyBorder="1"/>
    <xf numFmtId="0" fontId="4" fillId="3" borderId="1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0" xfId="0" applyFont="1"/>
    <xf numFmtId="3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/>
    <xf numFmtId="0" fontId="3" fillId="2" borderId="0" xfId="0" applyFont="1" applyFill="1"/>
    <xf numFmtId="0" fontId="4" fillId="3" borderId="6" xfId="0" applyFont="1" applyFill="1" applyBorder="1"/>
    <xf numFmtId="1" fontId="3" fillId="0" borderId="1" xfId="1" applyNumberFormat="1" applyFont="1" applyBorder="1" applyAlignment="1">
      <alignment horizontal="center"/>
    </xf>
    <xf numFmtId="1" fontId="9" fillId="3" borderId="1" xfId="0" applyNumberFormat="1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/>
    </xf>
    <xf numFmtId="0" fontId="4" fillId="3" borderId="0" xfId="0" applyFont="1" applyFill="1"/>
    <xf numFmtId="0" fontId="4" fillId="3" borderId="1" xfId="0" applyFont="1" applyFill="1" applyBorder="1" applyAlignment="1">
      <alignment horizontal="left" wrapText="1"/>
    </xf>
    <xf numFmtId="1" fontId="4" fillId="3" borderId="1" xfId="1" applyNumberFormat="1" applyFont="1" applyFill="1" applyBorder="1" applyAlignment="1">
      <alignment horizontal="center" vertical="center" wrapText="1"/>
    </xf>
    <xf numFmtId="1" fontId="4" fillId="3" borderId="1" xfId="1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0" fillId="3" borderId="1" xfId="0" applyFill="1" applyBorder="1"/>
    <xf numFmtId="164" fontId="3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4" borderId="1" xfId="70" applyFont="1" applyFill="1" applyBorder="1" applyAlignment="1">
      <alignment horizontal="center" vertical="center"/>
    </xf>
    <xf numFmtId="0" fontId="13" fillId="4" borderId="1" xfId="70" applyFont="1" applyFill="1" applyBorder="1" applyAlignment="1">
      <alignment horizontal="center" vertical="center"/>
    </xf>
  </cellXfs>
  <cellStyles count="76">
    <cellStyle name="Normal" xfId="4" xr:uid="{10E76EED-FD01-44C5-B219-7C298C8B751F}"/>
    <cellStyle name="Обычный" xfId="0" builtinId="0"/>
    <cellStyle name="Обычный 10" xfId="2" xr:uid="{8FDB70C6-3319-4F70-83D2-689716587C2B}"/>
    <cellStyle name="Обычный 10 10 17" xfId="13" xr:uid="{7F47DB1E-8615-4A0D-A4C0-089714F9BE25}"/>
    <cellStyle name="Обычный 10 10 17 2" xfId="23" xr:uid="{E9834451-1FFE-46D2-8D60-2E7D965FF1C0}"/>
    <cellStyle name="Обычный 10 10 17 2 2" xfId="53" xr:uid="{DCF09831-4D0F-4F75-BDD3-0621884B6301}"/>
    <cellStyle name="Обычный 10 10 17 3" xfId="33" xr:uid="{F859F396-3A9F-40E8-AF7E-2964CEFE1A6E}"/>
    <cellStyle name="Обычный 10 10 17 3 2" xfId="63" xr:uid="{C16E8B26-EA49-4818-9AC3-4B1632DCD61E}"/>
    <cellStyle name="Обычный 10 10 17 4" xfId="43" xr:uid="{FCAF9196-665C-442A-AF68-2DDCC07F20C0}"/>
    <cellStyle name="Обычный 2" xfId="1" xr:uid="{05611514-042B-4B0B-8823-70D0B97D30D1}"/>
    <cellStyle name="Обычный 2 2" xfId="6" xr:uid="{8C7816F2-B45F-4BE0-995F-77B4A1785EA3}"/>
    <cellStyle name="Обычный 2 2 2" xfId="10" xr:uid="{40017519-9C56-407B-A346-309B6D91B831}"/>
    <cellStyle name="Обычный 2 2 2 2" xfId="21" xr:uid="{B59CDF3F-BBB0-4B3E-A4DB-B529E9043996}"/>
    <cellStyle name="Обычный 2 2 2 2 2" xfId="51" xr:uid="{BDDDB018-DF02-4D6C-8D6C-D54DB413692C}"/>
    <cellStyle name="Обычный 2 2 2 3" xfId="31" xr:uid="{AD002058-0D51-4FFA-AB48-9FB926D4E69A}"/>
    <cellStyle name="Обычный 2 2 2 3 2" xfId="61" xr:uid="{4B985B9F-3092-45A8-B73D-D87FD9EC3EA7}"/>
    <cellStyle name="Обычный 2 2 2 4" xfId="41" xr:uid="{D7B6E2A2-6572-478C-982E-D93632041686}"/>
    <cellStyle name="Обычный 2 2 3" xfId="17" xr:uid="{AA891303-55DA-4395-B53C-FB4329E1C131}"/>
    <cellStyle name="Обычный 2 2 3 2" xfId="47" xr:uid="{327EC982-787B-46B2-9223-482117EB96E9}"/>
    <cellStyle name="Обычный 2 2 4" xfId="27" xr:uid="{50184E0A-2166-4983-9E7C-108BBFC8BDC3}"/>
    <cellStyle name="Обычный 2 2 4 2" xfId="57" xr:uid="{6436148D-9E5A-4CFE-BD2F-B5CFE93D8B76}"/>
    <cellStyle name="Обычный 2 2 5" xfId="37" xr:uid="{3F4FBCB5-8743-4A88-B95E-33961B1892DE}"/>
    <cellStyle name="Обычный 2 2 6" xfId="65" xr:uid="{0B621E96-52B7-4B44-8C38-974B30DBE861}"/>
    <cellStyle name="Обычный 2 2 7" xfId="73" xr:uid="{DB3AB41E-A4F8-4C38-8E9A-B245E128CAA3}"/>
    <cellStyle name="Обычный 2 3" xfId="8" xr:uid="{105476FD-2D20-43E3-87D4-5043F3930C3E}"/>
    <cellStyle name="Обычный 2 3 2" xfId="19" xr:uid="{396665E9-CDC9-481C-A6F2-7F7FD9B787F8}"/>
    <cellStyle name="Обычный 2 3 2 2" xfId="49" xr:uid="{4C8F2491-1C84-40F2-8621-CACD53729266}"/>
    <cellStyle name="Обычный 2 3 3" xfId="29" xr:uid="{56A73B22-C6F8-4226-9761-FBF792F49F08}"/>
    <cellStyle name="Обычный 2 3 3 2" xfId="59" xr:uid="{6D4DDC1D-8ACE-4B11-8967-83B5297BA309}"/>
    <cellStyle name="Обычный 2 3 4" xfId="39" xr:uid="{65907DFF-5E26-43BC-A839-ED1006DE5F9B}"/>
    <cellStyle name="Обычный 2 4" xfId="15" xr:uid="{CE75FCAA-B506-4FA7-88B3-9F281AB33F69}"/>
    <cellStyle name="Обычный 2 4 2" xfId="45" xr:uid="{8727263E-5E9D-4FD5-BA94-25EEF88F3A10}"/>
    <cellStyle name="Обычный 2 4 3" xfId="69" xr:uid="{93A26027-882D-453C-B2EF-497713A99420}"/>
    <cellStyle name="Обычный 2 5" xfId="25" xr:uid="{8A6F7B6D-07D1-4706-B2F6-02F3D7508D2D}"/>
    <cellStyle name="Обычный 2 5 2" xfId="55" xr:uid="{8FFADCEE-1857-4EA4-8291-3E9C85D038F9}"/>
    <cellStyle name="Обычный 2 6" xfId="35" xr:uid="{34C0E074-CE37-473F-A98D-3394E9597B46}"/>
    <cellStyle name="Обычный 2 7" xfId="71" xr:uid="{C3A2D7B6-00EA-4831-BE0A-85F0017202D0}"/>
    <cellStyle name="Обычный 3" xfId="3" xr:uid="{2E36E33B-3A7F-4514-BB87-2FF3A463D50C}"/>
    <cellStyle name="Обычный 3 2" xfId="67" xr:uid="{B32800A4-807A-4F7B-A9CA-6E47664164FD}"/>
    <cellStyle name="Обычный 3 3" xfId="72" xr:uid="{DA35492D-692E-4F5E-9EC1-AF1D1A53D2CF}"/>
    <cellStyle name="Обычный 4" xfId="5" xr:uid="{91D80453-78A2-4566-941E-BADF7429D943}"/>
    <cellStyle name="Обычный 4 2" xfId="7" xr:uid="{260694C1-C068-464D-9B4E-857606A9B827}"/>
    <cellStyle name="Обычный 4 2 2" xfId="11" xr:uid="{00577605-8B6B-4E8E-A375-8EC40760DCE5}"/>
    <cellStyle name="Обычный 4 2 2 2" xfId="22" xr:uid="{8FDADC39-7373-44B6-B2EE-28B1D01EFFD1}"/>
    <cellStyle name="Обычный 4 2 2 2 2" xfId="52" xr:uid="{35A09C4C-E2C5-413F-84D3-6BD3B452D30C}"/>
    <cellStyle name="Обычный 4 2 2 3" xfId="32" xr:uid="{98AB5908-B4A8-4348-83AF-4CC4B44B8A66}"/>
    <cellStyle name="Обычный 4 2 2 3 2" xfId="62" xr:uid="{A68377A9-558A-4FF2-A83D-6F15E8925680}"/>
    <cellStyle name="Обычный 4 2 2 4" xfId="42" xr:uid="{B7A56FF2-44DC-4E46-878B-4827AB84423E}"/>
    <cellStyle name="Обычный 4 2 3" xfId="18" xr:uid="{DF100F27-AF11-4AC9-9A1C-BD4513D342C7}"/>
    <cellStyle name="Обычный 4 2 3 2" xfId="48" xr:uid="{5DA4E630-3560-4187-9908-60EF0CBF8759}"/>
    <cellStyle name="Обычный 4 2 4" xfId="28" xr:uid="{16003D97-4F2B-472D-9E21-0A0B21232ADF}"/>
    <cellStyle name="Обычный 4 2 4 2" xfId="58" xr:uid="{8BC1A06D-49DF-47ED-B8CA-5932BE5C59D6}"/>
    <cellStyle name="Обычный 4 2 5" xfId="38" xr:uid="{800E3325-0DC8-40D3-B947-D6DB1C536311}"/>
    <cellStyle name="Обычный 4 3" xfId="9" xr:uid="{190CD0A7-000E-4AC8-BB02-B05A83FADA22}"/>
    <cellStyle name="Обычный 4 3 2" xfId="20" xr:uid="{E53265EB-DBCA-40DE-A46D-B1F3B967538C}"/>
    <cellStyle name="Обычный 4 3 2 2" xfId="50" xr:uid="{DED94205-C2A3-4557-8EE9-136788E05BE6}"/>
    <cellStyle name="Обычный 4 3 3" xfId="30" xr:uid="{48FAABF7-0F98-4766-BA71-2718CC22700D}"/>
    <cellStyle name="Обычный 4 3 3 2" xfId="60" xr:uid="{F0369092-57F4-43D3-86C6-5D60F9D2330D}"/>
    <cellStyle name="Обычный 4 3 4" xfId="40" xr:uid="{58D52718-C8E7-4AA5-85B0-C5A2970BAE37}"/>
    <cellStyle name="Обычный 4 4" xfId="16" xr:uid="{49781C1D-C413-45AF-B87E-531F4D14AFEC}"/>
    <cellStyle name="Обычный 4 4 2" xfId="46" xr:uid="{A2A5D30E-6BB9-4C93-AF2F-1874868B784E}"/>
    <cellStyle name="Обычный 4 5" xfId="26" xr:uid="{34D54C35-7B51-47EF-8560-1FD83B06E206}"/>
    <cellStyle name="Обычный 4 5 2" xfId="56" xr:uid="{A308C035-3F10-4572-8CEE-9A90493FA4AF}"/>
    <cellStyle name="Обычный 4 6" xfId="36" xr:uid="{D3AF5792-3F40-4ACB-9E2D-47C571EDCC17}"/>
    <cellStyle name="Обычный 4 7" xfId="74" xr:uid="{C1431D1F-9B10-4418-B83C-DAABBCA8F8B6}"/>
    <cellStyle name="Обычный 5" xfId="68" xr:uid="{29B93274-A2DF-483D-8793-4C8CB819AAC9}"/>
    <cellStyle name="Обычный 6" xfId="70" xr:uid="{AF87BC78-66B3-4A3F-9E25-F804BE0662F8}"/>
    <cellStyle name="Процентный 2" xfId="75" xr:uid="{3421540A-53F9-42B6-AAA1-840AF0A92067}"/>
    <cellStyle name="Финансовый 2" xfId="12" xr:uid="{6DE2F577-905A-455E-951C-8FE2D8A3FFAC}"/>
    <cellStyle name="Финансовый 2 2" xfId="66" xr:uid="{5F838AF3-04BA-4BAE-B297-76C92E4C9824}"/>
    <cellStyle name="Финансовый 3" xfId="14" xr:uid="{D9AFC312-F05A-4191-8D3A-0D9321472A0E}"/>
    <cellStyle name="Финансовый 3 2" xfId="24" xr:uid="{8BCD71AB-5E33-4394-9736-A97E57EAF0DF}"/>
    <cellStyle name="Финансовый 3 2 2" xfId="54" xr:uid="{284E85B8-290F-4BAA-ACF9-B10093399352}"/>
    <cellStyle name="Финансовый 3 3" xfId="34" xr:uid="{B4D22E1D-7F11-4584-BE4B-DD08AAE10E3F}"/>
    <cellStyle name="Финансовый 3 3 2" xfId="64" xr:uid="{E7B025BD-2820-4FB1-BC40-C08C3DC86255}"/>
    <cellStyle name="Финансовый 3 4" xfId="44" xr:uid="{2F4A9534-E4E9-4411-A811-93C9FC838B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S185"/>
  <sheetViews>
    <sheetView tabSelected="1" zoomScale="70" zoomScaleNormal="70" workbookViewId="0">
      <pane ySplit="5" topLeftCell="A105" activePane="bottomLeft" state="frozen"/>
      <selection pane="bottomLeft" activeCell="AQ117" sqref="AQ117"/>
    </sheetView>
  </sheetViews>
  <sheetFormatPr defaultRowHeight="15" x14ac:dyDescent="0.25"/>
  <cols>
    <col min="2" max="2" width="31.42578125" customWidth="1"/>
    <col min="3" max="5" width="8.85546875" hidden="1" customWidth="1"/>
    <col min="6" max="9" width="8.85546875" customWidth="1"/>
    <col min="10" max="10" width="9.85546875" customWidth="1"/>
    <col min="11" max="11" width="6.28515625" customWidth="1"/>
    <col min="12" max="12" width="9.5703125" customWidth="1"/>
    <col min="13" max="14" width="8.85546875" customWidth="1"/>
    <col min="15" max="15" width="8.7109375" customWidth="1"/>
    <col min="16" max="27" width="8.85546875" customWidth="1"/>
    <col min="28" max="28" width="10.28515625" customWidth="1"/>
    <col min="29" max="29" width="8.85546875" customWidth="1"/>
    <col min="30" max="30" width="10.7109375" customWidth="1"/>
    <col min="31" max="33" width="8.85546875" customWidth="1"/>
    <col min="34" max="34" width="10.140625" customWidth="1"/>
    <col min="40" max="40" width="10.28515625" customWidth="1"/>
    <col min="41" max="41" width="10.140625" bestFit="1" customWidth="1"/>
  </cols>
  <sheetData>
    <row r="2" spans="1:41" x14ac:dyDescent="0.25">
      <c r="A2" s="65" t="s">
        <v>57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</row>
    <row r="4" spans="1:41" ht="49.5" customHeight="1" x14ac:dyDescent="0.25">
      <c r="A4" s="60" t="s">
        <v>0</v>
      </c>
      <c r="B4" s="61" t="s">
        <v>1</v>
      </c>
      <c r="C4" s="62" t="s">
        <v>2</v>
      </c>
      <c r="D4" s="62"/>
      <c r="E4" s="63" t="s">
        <v>3</v>
      </c>
      <c r="F4" s="57" t="s">
        <v>4</v>
      </c>
      <c r="G4" s="59"/>
      <c r="H4" s="57" t="s">
        <v>5</v>
      </c>
      <c r="I4" s="58"/>
      <c r="J4" s="58"/>
      <c r="K4" s="59"/>
      <c r="L4" s="61" t="s">
        <v>6</v>
      </c>
      <c r="M4" s="68" t="s">
        <v>7</v>
      </c>
      <c r="N4" s="68"/>
      <c r="O4" s="68"/>
      <c r="P4" s="62" t="s">
        <v>8</v>
      </c>
      <c r="Q4" s="62"/>
      <c r="R4" s="62"/>
      <c r="S4" s="62" t="s">
        <v>9</v>
      </c>
      <c r="T4" s="62"/>
      <c r="U4" s="62"/>
      <c r="V4" s="62" t="s">
        <v>10</v>
      </c>
      <c r="W4" s="62"/>
      <c r="X4" s="62"/>
      <c r="Y4" s="62" t="s">
        <v>11</v>
      </c>
      <c r="Z4" s="62"/>
      <c r="AA4" s="62"/>
      <c r="AB4" s="68" t="s">
        <v>12</v>
      </c>
      <c r="AC4" s="68"/>
      <c r="AD4" s="68"/>
      <c r="AE4" s="68"/>
      <c r="AF4" s="68"/>
      <c r="AG4" s="68"/>
      <c r="AH4" s="62" t="s">
        <v>13</v>
      </c>
      <c r="AI4" s="61" t="s">
        <v>14</v>
      </c>
      <c r="AJ4" s="63" t="s">
        <v>15</v>
      </c>
      <c r="AK4" s="63" t="s">
        <v>13</v>
      </c>
      <c r="AL4" s="66" t="s">
        <v>16</v>
      </c>
    </row>
    <row r="5" spans="1:41" s="2" customFormat="1" ht="126" x14ac:dyDescent="0.25">
      <c r="A5" s="60"/>
      <c r="B5" s="61"/>
      <c r="C5" s="1" t="s">
        <v>17</v>
      </c>
      <c r="D5" s="1" t="s">
        <v>18</v>
      </c>
      <c r="E5" s="64"/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61"/>
      <c r="M5" s="1" t="s">
        <v>25</v>
      </c>
      <c r="N5" s="1" t="s">
        <v>26</v>
      </c>
      <c r="O5" s="1" t="s">
        <v>27</v>
      </c>
      <c r="P5" s="1" t="s">
        <v>25</v>
      </c>
      <c r="Q5" s="1" t="s">
        <v>26</v>
      </c>
      <c r="R5" s="1" t="s">
        <v>27</v>
      </c>
      <c r="S5" s="1" t="s">
        <v>25</v>
      </c>
      <c r="T5" s="1" t="s">
        <v>26</v>
      </c>
      <c r="U5" s="1" t="s">
        <v>27</v>
      </c>
      <c r="V5" s="1" t="s">
        <v>25</v>
      </c>
      <c r="W5" s="1" t="s">
        <v>26</v>
      </c>
      <c r="X5" s="1" t="s">
        <v>27</v>
      </c>
      <c r="Y5" s="1" t="s">
        <v>25</v>
      </c>
      <c r="Z5" s="1" t="s">
        <v>26</v>
      </c>
      <c r="AA5" s="1" t="s">
        <v>27</v>
      </c>
      <c r="AB5" s="1" t="s">
        <v>25</v>
      </c>
      <c r="AC5" s="1" t="s">
        <v>16</v>
      </c>
      <c r="AD5" s="1" t="s">
        <v>26</v>
      </c>
      <c r="AE5" s="1" t="s">
        <v>16</v>
      </c>
      <c r="AF5" s="1" t="s">
        <v>27</v>
      </c>
      <c r="AG5" s="1" t="s">
        <v>16</v>
      </c>
      <c r="AH5" s="62"/>
      <c r="AI5" s="61"/>
      <c r="AJ5" s="64"/>
      <c r="AK5" s="64"/>
      <c r="AL5" s="67"/>
    </row>
    <row r="6" spans="1:41" ht="15.75" x14ac:dyDescent="0.25">
      <c r="A6" s="3">
        <v>1</v>
      </c>
      <c r="B6" s="13" t="s">
        <v>28</v>
      </c>
      <c r="C6" s="23"/>
      <c r="D6" s="23"/>
      <c r="E6" s="23"/>
      <c r="F6" s="39">
        <v>378</v>
      </c>
      <c r="G6" s="39">
        <v>809</v>
      </c>
      <c r="H6" s="39">
        <v>872</v>
      </c>
      <c r="I6" s="39">
        <v>101</v>
      </c>
      <c r="J6" s="39">
        <v>214</v>
      </c>
      <c r="K6" s="39">
        <v>0</v>
      </c>
      <c r="L6" s="39">
        <v>29383</v>
      </c>
      <c r="M6" s="39">
        <v>10398</v>
      </c>
      <c r="N6" s="39">
        <v>11519</v>
      </c>
      <c r="O6" s="39">
        <v>7466</v>
      </c>
      <c r="P6" s="39">
        <v>8834</v>
      </c>
      <c r="Q6" s="39">
        <v>11563</v>
      </c>
      <c r="R6" s="39">
        <v>8986</v>
      </c>
      <c r="S6" s="39">
        <v>9113</v>
      </c>
      <c r="T6" s="39">
        <v>11394</v>
      </c>
      <c r="U6" s="39">
        <v>8876</v>
      </c>
      <c r="V6" s="39">
        <v>9945</v>
      </c>
      <c r="W6" s="39">
        <v>11383</v>
      </c>
      <c r="X6" s="39">
        <v>8055</v>
      </c>
      <c r="Y6" s="39">
        <v>9447</v>
      </c>
      <c r="Z6" s="39">
        <v>11680</v>
      </c>
      <c r="AA6" s="39">
        <v>8256</v>
      </c>
      <c r="AB6" s="40">
        <f>(Y6+V6+S6+P6+M6)/5</f>
        <v>9547.4</v>
      </c>
      <c r="AC6" s="31">
        <f>AB6*100/L6</f>
        <v>32.4929380934554</v>
      </c>
      <c r="AD6" s="40">
        <f>(Z6+W6+T6+Q6+N6)/5</f>
        <v>11507.8</v>
      </c>
      <c r="AE6" s="31">
        <f>AD6*100/L6</f>
        <v>39.164823197086754</v>
      </c>
      <c r="AF6" s="40">
        <f>(AA6+X6+U6+R6+O6)/5</f>
        <v>8327.7999999999993</v>
      </c>
      <c r="AG6" s="31">
        <f>AF6*100/L6</f>
        <v>28.342238709457845</v>
      </c>
      <c r="AH6" s="40">
        <f>AB6+AD6</f>
        <v>21055.199999999997</v>
      </c>
      <c r="AI6" s="31">
        <f>AH6*100/L6</f>
        <v>71.65776129054214</v>
      </c>
      <c r="AJ6" s="39">
        <f>L13+L12</f>
        <v>9773</v>
      </c>
      <c r="AK6" s="40">
        <f>AB12+AB13+AD12+AD13</f>
        <v>7456</v>
      </c>
      <c r="AL6" s="31">
        <f>AK6*100/AJ6</f>
        <v>76.291824414202395</v>
      </c>
      <c r="AM6" s="7">
        <f>AB6+AD6+AF6</f>
        <v>29382.999999999996</v>
      </c>
      <c r="AN6" s="7"/>
      <c r="AO6" s="11"/>
    </row>
    <row r="7" spans="1:41" ht="15.75" x14ac:dyDescent="0.25">
      <c r="A7" s="3"/>
      <c r="B7" s="13" t="s">
        <v>16</v>
      </c>
      <c r="C7" s="23"/>
      <c r="D7" s="23"/>
      <c r="E7" s="23"/>
      <c r="F7" s="39"/>
      <c r="G7" s="39"/>
      <c r="H7" s="39"/>
      <c r="I7" s="39"/>
      <c r="J7" s="39"/>
      <c r="K7" s="39"/>
      <c r="L7" s="39">
        <v>100</v>
      </c>
      <c r="M7" s="31">
        <f>M6*100/L6</f>
        <v>35.387809277473366</v>
      </c>
      <c r="N7" s="31">
        <f>N6*100/L6</f>
        <v>39.202940475785319</v>
      </c>
      <c r="O7" s="31">
        <f>O6*100/L6</f>
        <v>25.409250246741312</v>
      </c>
      <c r="P7" s="31">
        <f>P6*100/L6</f>
        <v>30.065003573494877</v>
      </c>
      <c r="Q7" s="31">
        <f>Q6*100/L6</f>
        <v>39.352686927815405</v>
      </c>
      <c r="R7" s="31">
        <f>R6*100/L6</f>
        <v>30.582309498689717</v>
      </c>
      <c r="S7" s="31">
        <v>31.014532212503831</v>
      </c>
      <c r="T7" s="31">
        <v>38.777524418881669</v>
      </c>
      <c r="U7" s="31">
        <v>30.207943368614504</v>
      </c>
      <c r="V7" s="31">
        <v>33.846101487254536</v>
      </c>
      <c r="W7" s="31">
        <v>38.740087805874147</v>
      </c>
      <c r="X7" s="31">
        <v>27.41381070687132</v>
      </c>
      <c r="Y7" s="31">
        <v>32.151243916550385</v>
      </c>
      <c r="Z7" s="31">
        <v>39.750876357077225</v>
      </c>
      <c r="AA7" s="31">
        <v>28.097879726372391</v>
      </c>
      <c r="AB7" s="39"/>
      <c r="AC7" s="39"/>
      <c r="AD7" s="39"/>
      <c r="AE7" s="39"/>
      <c r="AF7" s="40"/>
      <c r="AG7" s="31"/>
      <c r="AH7" s="40"/>
      <c r="AI7" s="31"/>
      <c r="AJ7" s="39"/>
      <c r="AK7" s="39"/>
      <c r="AL7" s="39"/>
      <c r="AN7" s="7"/>
      <c r="AO7" s="11"/>
    </row>
    <row r="8" spans="1:41" ht="14.45" customHeight="1" x14ac:dyDescent="0.25">
      <c r="A8" s="3"/>
      <c r="B8" s="4" t="s">
        <v>29</v>
      </c>
      <c r="C8" s="17"/>
      <c r="D8" s="17"/>
      <c r="E8" s="17"/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41">
        <v>0</v>
      </c>
      <c r="AC8" s="42">
        <v>0</v>
      </c>
      <c r="AD8" s="41">
        <v>0</v>
      </c>
      <c r="AE8" s="42">
        <v>0</v>
      </c>
      <c r="AF8" s="41">
        <v>0</v>
      </c>
      <c r="AG8" s="42">
        <v>0</v>
      </c>
      <c r="AH8" s="41">
        <v>0</v>
      </c>
      <c r="AI8" s="42">
        <v>0</v>
      </c>
      <c r="AJ8" s="3"/>
      <c r="AK8" s="3"/>
      <c r="AL8" s="3"/>
      <c r="AN8" s="7"/>
      <c r="AO8" s="11"/>
    </row>
    <row r="9" spans="1:41" ht="15.75" x14ac:dyDescent="0.25">
      <c r="A9" s="3"/>
      <c r="B9" s="5" t="s">
        <v>30</v>
      </c>
      <c r="C9" s="17"/>
      <c r="D9" s="17"/>
      <c r="E9" s="17"/>
      <c r="F9" s="3">
        <v>76</v>
      </c>
      <c r="G9" s="3">
        <v>157</v>
      </c>
      <c r="H9" s="3">
        <v>185</v>
      </c>
      <c r="I9" s="3">
        <v>11</v>
      </c>
      <c r="J9" s="3">
        <v>37</v>
      </c>
      <c r="K9" s="3">
        <v>0</v>
      </c>
      <c r="L9" s="3">
        <v>4349</v>
      </c>
      <c r="M9" s="3">
        <v>1004</v>
      </c>
      <c r="N9" s="3">
        <v>1766</v>
      </c>
      <c r="O9" s="3">
        <v>1579</v>
      </c>
      <c r="P9" s="3">
        <v>934</v>
      </c>
      <c r="Q9" s="3">
        <v>1797</v>
      </c>
      <c r="R9" s="3">
        <v>1618</v>
      </c>
      <c r="S9" s="3">
        <v>843</v>
      </c>
      <c r="T9" s="3">
        <v>1775</v>
      </c>
      <c r="U9" s="3">
        <v>1731</v>
      </c>
      <c r="V9" s="3">
        <v>1009</v>
      </c>
      <c r="W9" s="3">
        <v>1836</v>
      </c>
      <c r="X9" s="3">
        <v>1504</v>
      </c>
      <c r="Y9" s="3">
        <v>1036</v>
      </c>
      <c r="Z9" s="3">
        <v>1922</v>
      </c>
      <c r="AA9" s="3">
        <v>1391</v>
      </c>
      <c r="AB9" s="41">
        <f>(M9+Y9+V9+S9+P9)/5</f>
        <v>965.2</v>
      </c>
      <c r="AC9" s="42">
        <f>AB9*100/L9</f>
        <v>22.193607725914003</v>
      </c>
      <c r="AD9" s="41">
        <f>(Z9+W9+T9+Q9+N9)/5</f>
        <v>1819.2</v>
      </c>
      <c r="AE9" s="42">
        <v>41.830305817429291</v>
      </c>
      <c r="AF9" s="41">
        <f>(AA9+X9+U9+R9+O9)/5</f>
        <v>1564.6</v>
      </c>
      <c r="AG9" s="42">
        <f t="shared" ref="AG9:AG13" si="0">AF9*100/L9</f>
        <v>35.976086456656702</v>
      </c>
      <c r="AH9" s="41">
        <f t="shared" ref="AH9:AH13" si="1">AB9+AD9</f>
        <v>2784.4</v>
      </c>
      <c r="AI9" s="42">
        <f t="shared" ref="AI9:AI13" si="2">AH9*100/L9</f>
        <v>64.023913543343298</v>
      </c>
      <c r="AJ9" s="3"/>
      <c r="AK9" s="3"/>
      <c r="AL9" s="3"/>
      <c r="AM9" s="7">
        <f t="shared" ref="AM9:AM14" si="3">AB9+AD9+AF9</f>
        <v>4349</v>
      </c>
      <c r="AN9" s="7"/>
      <c r="AO9" s="11"/>
    </row>
    <row r="10" spans="1:41" ht="15.75" x14ac:dyDescent="0.25">
      <c r="A10" s="3"/>
      <c r="B10" s="5" t="s">
        <v>31</v>
      </c>
      <c r="C10" s="17"/>
      <c r="D10" s="17"/>
      <c r="E10" s="17"/>
      <c r="F10" s="3">
        <v>91</v>
      </c>
      <c r="G10" s="3">
        <v>207</v>
      </c>
      <c r="H10" s="3">
        <v>231</v>
      </c>
      <c r="I10" s="3">
        <v>21</v>
      </c>
      <c r="J10" s="3">
        <v>46</v>
      </c>
      <c r="K10" s="3">
        <v>0</v>
      </c>
      <c r="L10" s="3">
        <v>7908</v>
      </c>
      <c r="M10" s="3">
        <v>2422</v>
      </c>
      <c r="N10" s="3">
        <v>3339</v>
      </c>
      <c r="O10" s="3">
        <v>2147</v>
      </c>
      <c r="P10" s="3">
        <v>2296</v>
      </c>
      <c r="Q10" s="3">
        <v>3079</v>
      </c>
      <c r="R10" s="3">
        <v>2533</v>
      </c>
      <c r="S10" s="3">
        <v>2223</v>
      </c>
      <c r="T10" s="3">
        <v>3064</v>
      </c>
      <c r="U10" s="3">
        <v>2621</v>
      </c>
      <c r="V10" s="3">
        <v>2679</v>
      </c>
      <c r="W10" s="3">
        <v>3008</v>
      </c>
      <c r="X10" s="3">
        <v>2221</v>
      </c>
      <c r="Y10" s="3">
        <v>2355</v>
      </c>
      <c r="Z10" s="3">
        <v>3146</v>
      </c>
      <c r="AA10" s="3">
        <v>2407</v>
      </c>
      <c r="AB10" s="41">
        <f t="shared" ref="AB10:AB12" si="4">(M10+Y10+V10+S10+P10)/5</f>
        <v>2395</v>
      </c>
      <c r="AC10" s="42">
        <f t="shared" ref="AC10:AC13" si="5">AB10*100/L10</f>
        <v>30.285786545270611</v>
      </c>
      <c r="AD10" s="41">
        <f t="shared" ref="AD10:AD12" si="6">(Z10+W10+T10+Q10+N10)/5</f>
        <v>3127.2</v>
      </c>
      <c r="AE10" s="42">
        <v>39.544764795144161</v>
      </c>
      <c r="AF10" s="41">
        <f t="shared" ref="AF10:AF13" si="7">(AA10+X10+U10+R10+O10)/5</f>
        <v>2385.8000000000002</v>
      </c>
      <c r="AG10" s="42">
        <f t="shared" si="0"/>
        <v>30.169448659585235</v>
      </c>
      <c r="AH10" s="41">
        <f t="shared" si="1"/>
        <v>5522.2</v>
      </c>
      <c r="AI10" s="42">
        <f t="shared" si="2"/>
        <v>69.830551340414772</v>
      </c>
      <c r="AJ10" s="3"/>
      <c r="AK10" s="3"/>
      <c r="AL10" s="3"/>
      <c r="AM10" s="7">
        <f t="shared" si="3"/>
        <v>7908</v>
      </c>
      <c r="AN10" s="7"/>
      <c r="AO10" s="11"/>
    </row>
    <row r="11" spans="1:41" ht="15.75" x14ac:dyDescent="0.25">
      <c r="A11" s="3"/>
      <c r="B11" s="5" t="s">
        <v>32</v>
      </c>
      <c r="C11" s="17"/>
      <c r="D11" s="17"/>
      <c r="E11" s="17"/>
      <c r="F11" s="3">
        <v>87</v>
      </c>
      <c r="G11" s="3">
        <v>187</v>
      </c>
      <c r="H11" s="3">
        <v>207</v>
      </c>
      <c r="I11" s="3">
        <v>20</v>
      </c>
      <c r="J11" s="3">
        <v>47</v>
      </c>
      <c r="K11" s="3">
        <v>0</v>
      </c>
      <c r="L11" s="3">
        <v>7353</v>
      </c>
      <c r="M11" s="3">
        <v>2736</v>
      </c>
      <c r="N11" s="3">
        <v>2747</v>
      </c>
      <c r="O11" s="3">
        <v>1870</v>
      </c>
      <c r="P11" s="3">
        <v>2373</v>
      </c>
      <c r="Q11" s="3">
        <v>2669</v>
      </c>
      <c r="R11" s="3">
        <v>2311</v>
      </c>
      <c r="S11" s="3">
        <v>2446</v>
      </c>
      <c r="T11" s="3">
        <v>2748</v>
      </c>
      <c r="U11" s="3">
        <v>2159</v>
      </c>
      <c r="V11" s="3">
        <v>2642</v>
      </c>
      <c r="W11" s="3">
        <v>2772</v>
      </c>
      <c r="X11" s="3">
        <v>1939</v>
      </c>
      <c r="Y11" s="3">
        <v>2473</v>
      </c>
      <c r="Z11" s="3">
        <v>2857</v>
      </c>
      <c r="AA11" s="3">
        <v>2023</v>
      </c>
      <c r="AB11" s="41">
        <f t="shared" si="4"/>
        <v>2534</v>
      </c>
      <c r="AC11" s="42">
        <f t="shared" si="5"/>
        <v>34.462124303005574</v>
      </c>
      <c r="AD11" s="41">
        <f t="shared" si="6"/>
        <v>2758.6</v>
      </c>
      <c r="AE11" s="42">
        <v>37.516659866721064</v>
      </c>
      <c r="AF11" s="41">
        <f t="shared" si="7"/>
        <v>2060.4</v>
      </c>
      <c r="AG11" s="42">
        <f t="shared" si="0"/>
        <v>28.021215830273359</v>
      </c>
      <c r="AH11" s="41">
        <f t="shared" si="1"/>
        <v>5292.6</v>
      </c>
      <c r="AI11" s="42">
        <f t="shared" si="2"/>
        <v>71.978784169726637</v>
      </c>
      <c r="AJ11" s="3"/>
      <c r="AK11" s="3"/>
      <c r="AL11" s="3"/>
      <c r="AM11" s="7">
        <f t="shared" si="3"/>
        <v>7353</v>
      </c>
      <c r="AN11" s="7"/>
      <c r="AO11" s="11"/>
    </row>
    <row r="12" spans="1:41" ht="15.75" x14ac:dyDescent="0.25">
      <c r="A12" s="3"/>
      <c r="B12" s="4" t="s">
        <v>33</v>
      </c>
      <c r="C12" s="17"/>
      <c r="D12" s="17"/>
      <c r="E12" s="17"/>
      <c r="F12" s="3">
        <v>62</v>
      </c>
      <c r="G12" s="3">
        <v>24</v>
      </c>
      <c r="H12" s="3">
        <v>45</v>
      </c>
      <c r="I12" s="3">
        <v>13</v>
      </c>
      <c r="J12" s="3">
        <v>28</v>
      </c>
      <c r="K12" s="3">
        <v>0</v>
      </c>
      <c r="L12" s="3">
        <v>3219</v>
      </c>
      <c r="M12" s="3">
        <v>1313</v>
      </c>
      <c r="N12" s="3">
        <v>1333</v>
      </c>
      <c r="O12" s="3">
        <v>573</v>
      </c>
      <c r="P12" s="3">
        <v>981</v>
      </c>
      <c r="Q12" s="3">
        <v>1439</v>
      </c>
      <c r="R12" s="3">
        <v>799</v>
      </c>
      <c r="S12" s="3">
        <v>928</v>
      </c>
      <c r="T12" s="3">
        <v>1420</v>
      </c>
      <c r="U12" s="3">
        <v>871</v>
      </c>
      <c r="V12" s="3">
        <v>1059</v>
      </c>
      <c r="W12" s="3">
        <v>1365</v>
      </c>
      <c r="X12" s="3">
        <v>795</v>
      </c>
      <c r="Y12" s="3">
        <v>972</v>
      </c>
      <c r="Z12" s="3">
        <v>1398</v>
      </c>
      <c r="AA12" s="3">
        <v>849</v>
      </c>
      <c r="AB12" s="41">
        <f t="shared" si="4"/>
        <v>1050.5999999999999</v>
      </c>
      <c r="AC12" s="42">
        <f t="shared" si="5"/>
        <v>32.637465051258147</v>
      </c>
      <c r="AD12" s="41">
        <f t="shared" si="6"/>
        <v>1391</v>
      </c>
      <c r="AE12" s="42">
        <v>43.212177694936315</v>
      </c>
      <c r="AF12" s="41">
        <f t="shared" si="7"/>
        <v>777.4</v>
      </c>
      <c r="AG12" s="42">
        <f t="shared" si="0"/>
        <v>24.150357253805531</v>
      </c>
      <c r="AH12" s="41">
        <f t="shared" si="1"/>
        <v>2441.6</v>
      </c>
      <c r="AI12" s="42">
        <f t="shared" si="2"/>
        <v>75.849642746194476</v>
      </c>
      <c r="AJ12" s="3"/>
      <c r="AK12" s="3"/>
      <c r="AL12" s="3"/>
      <c r="AM12" s="7">
        <f t="shared" si="3"/>
        <v>3219</v>
      </c>
      <c r="AN12" s="7"/>
      <c r="AO12" s="11"/>
    </row>
    <row r="13" spans="1:41" ht="15.75" x14ac:dyDescent="0.25">
      <c r="A13" s="3"/>
      <c r="B13" s="4" t="s">
        <v>34</v>
      </c>
      <c r="C13" s="17"/>
      <c r="D13" s="17"/>
      <c r="E13" s="17"/>
      <c r="F13" s="3">
        <v>62</v>
      </c>
      <c r="G13" s="3">
        <v>234</v>
      </c>
      <c r="H13" s="3">
        <v>204</v>
      </c>
      <c r="I13" s="3">
        <v>36</v>
      </c>
      <c r="J13" s="3">
        <v>56</v>
      </c>
      <c r="K13" s="3">
        <v>0</v>
      </c>
      <c r="L13" s="3">
        <v>6554</v>
      </c>
      <c r="M13" s="3">
        <v>2923</v>
      </c>
      <c r="N13" s="3">
        <v>2334</v>
      </c>
      <c r="O13" s="3">
        <v>1297</v>
      </c>
      <c r="P13" s="3">
        <v>2250</v>
      </c>
      <c r="Q13" s="3">
        <v>2579</v>
      </c>
      <c r="R13" s="3">
        <v>1725</v>
      </c>
      <c r="S13" s="3">
        <v>2673</v>
      </c>
      <c r="T13" s="3">
        <v>2387</v>
      </c>
      <c r="U13" s="3">
        <v>1494</v>
      </c>
      <c r="V13" s="3">
        <v>2556</v>
      </c>
      <c r="W13" s="3">
        <v>2402</v>
      </c>
      <c r="X13" s="3">
        <v>1596</v>
      </c>
      <c r="Y13" s="3">
        <v>2611</v>
      </c>
      <c r="Z13" s="3">
        <v>2357</v>
      </c>
      <c r="AA13" s="3">
        <v>1586</v>
      </c>
      <c r="AB13" s="41">
        <f>(Y13+V13+S13+P13+M13)/5</f>
        <v>2602.6</v>
      </c>
      <c r="AC13" s="42">
        <f t="shared" si="5"/>
        <v>39.710100701861457</v>
      </c>
      <c r="AD13" s="41">
        <f>(Z13+W13+T13+Q13+N13)/5</f>
        <v>2411.8000000000002</v>
      </c>
      <c r="AE13" s="42">
        <v>36.798901434238637</v>
      </c>
      <c r="AF13" s="41">
        <f t="shared" si="7"/>
        <v>1539.6</v>
      </c>
      <c r="AG13" s="42">
        <f t="shared" si="0"/>
        <v>23.49099786389991</v>
      </c>
      <c r="AH13" s="41">
        <f t="shared" si="1"/>
        <v>5014.3999999999996</v>
      </c>
      <c r="AI13" s="42">
        <f t="shared" si="2"/>
        <v>76.509002136100079</v>
      </c>
      <c r="AJ13" s="3"/>
      <c r="AK13" s="3"/>
      <c r="AL13" s="3"/>
      <c r="AM13" s="7">
        <f t="shared" si="3"/>
        <v>6554</v>
      </c>
      <c r="AN13" s="7"/>
      <c r="AO13" s="11"/>
    </row>
    <row r="14" spans="1:41" ht="15.75" x14ac:dyDescent="0.25">
      <c r="A14" s="3">
        <v>2</v>
      </c>
      <c r="B14" s="33" t="s">
        <v>35</v>
      </c>
      <c r="C14" s="23"/>
      <c r="D14" s="23"/>
      <c r="E14" s="23"/>
      <c r="F14" s="39">
        <f>F16+F17+F18+F19+F20+F21+F22</f>
        <v>495</v>
      </c>
      <c r="G14" s="39">
        <f t="shared" ref="G14:AA14" si="8">G16+G17+G18+G19+G20+G21+G22</f>
        <v>1214</v>
      </c>
      <c r="H14" s="39">
        <f t="shared" si="8"/>
        <v>851</v>
      </c>
      <c r="I14" s="39">
        <f t="shared" si="8"/>
        <v>528</v>
      </c>
      <c r="J14" s="39">
        <f t="shared" si="8"/>
        <v>361</v>
      </c>
      <c r="K14" s="39">
        <f t="shared" si="8"/>
        <v>0</v>
      </c>
      <c r="L14" s="39">
        <f t="shared" si="8"/>
        <v>32604</v>
      </c>
      <c r="M14" s="39">
        <f t="shared" si="8"/>
        <v>12217</v>
      </c>
      <c r="N14" s="39">
        <f t="shared" si="8"/>
        <v>13483</v>
      </c>
      <c r="O14" s="39">
        <f t="shared" si="8"/>
        <v>6904</v>
      </c>
      <c r="P14" s="39">
        <f t="shared" si="8"/>
        <v>9371</v>
      </c>
      <c r="Q14" s="39">
        <f t="shared" si="8"/>
        <v>13797</v>
      </c>
      <c r="R14" s="39">
        <f t="shared" si="8"/>
        <v>9436</v>
      </c>
      <c r="S14" s="39">
        <f t="shared" si="8"/>
        <v>9974</v>
      </c>
      <c r="T14" s="39">
        <f t="shared" si="8"/>
        <v>13778</v>
      </c>
      <c r="U14" s="39">
        <f t="shared" si="8"/>
        <v>8852</v>
      </c>
      <c r="V14" s="39">
        <f t="shared" si="8"/>
        <v>10202</v>
      </c>
      <c r="W14" s="39">
        <f t="shared" si="8"/>
        <v>13726</v>
      </c>
      <c r="X14" s="39">
        <f t="shared" si="8"/>
        <v>8676</v>
      </c>
      <c r="Y14" s="39">
        <f t="shared" si="8"/>
        <v>10718</v>
      </c>
      <c r="Z14" s="39">
        <f t="shared" si="8"/>
        <v>13570</v>
      </c>
      <c r="AA14" s="39">
        <f t="shared" si="8"/>
        <v>8316</v>
      </c>
      <c r="AB14" s="40">
        <f>(Y14+V14+S14+P14+M14)/5</f>
        <v>10496.4</v>
      </c>
      <c r="AC14" s="31">
        <f>AB14*100/L14</f>
        <v>32.193595877806402</v>
      </c>
      <c r="AD14" s="40">
        <f>(Z14+W14+T14+Q14+N14)/5</f>
        <v>13670.8</v>
      </c>
      <c r="AE14" s="31">
        <f>AD14*100/L14</f>
        <v>41.929824561403507</v>
      </c>
      <c r="AF14" s="40">
        <f>(AA14+X14+U14+R14+O14)/5</f>
        <v>8436.7999999999993</v>
      </c>
      <c r="AG14" s="31">
        <f>AF14*100/L14</f>
        <v>25.876579560790084</v>
      </c>
      <c r="AH14" s="40">
        <f>AB14+AD14</f>
        <v>24167.199999999997</v>
      </c>
      <c r="AI14" s="31">
        <f>AH14*100/L14</f>
        <v>74.123420439209895</v>
      </c>
      <c r="AJ14" s="39">
        <f>L20+L21</f>
        <v>8002</v>
      </c>
      <c r="AK14" s="40">
        <f>(M20+M21+N20+N21+P20+P21+Q20+Q21+S20+S21+T20+T21+V20+V21+W20+W21+Y20+Y21+Z20+Z21)/5</f>
        <v>6404.2</v>
      </c>
      <c r="AL14" s="31">
        <f>AK14*100/AJ14</f>
        <v>80.032491877030736</v>
      </c>
      <c r="AM14" s="7">
        <f t="shared" si="3"/>
        <v>32603.999999999996</v>
      </c>
    </row>
    <row r="15" spans="1:41" ht="15.75" x14ac:dyDescent="0.25">
      <c r="A15" s="3"/>
      <c r="B15" s="33" t="s">
        <v>16</v>
      </c>
      <c r="C15" s="23"/>
      <c r="D15" s="23"/>
      <c r="E15" s="23"/>
      <c r="F15" s="43"/>
      <c r="G15" s="43"/>
      <c r="H15" s="43"/>
      <c r="I15" s="43"/>
      <c r="J15" s="43"/>
      <c r="K15" s="43"/>
      <c r="L15" s="39">
        <v>100</v>
      </c>
      <c r="M15" s="31">
        <v>36.639275431861805</v>
      </c>
      <c r="N15" s="31">
        <v>40.436060460652591</v>
      </c>
      <c r="O15" s="31">
        <v>20.705374280230327</v>
      </c>
      <c r="P15" s="31">
        <v>28.104006717850289</v>
      </c>
      <c r="Q15" s="31">
        <v>41.377759117082533</v>
      </c>
      <c r="R15" s="31">
        <v>28.2989443378119</v>
      </c>
      <c r="S15" s="31">
        <v>29.912428023032628</v>
      </c>
      <c r="T15" s="31">
        <v>41.3207773512476</v>
      </c>
      <c r="U15" s="31">
        <v>26.547504798464491</v>
      </c>
      <c r="V15" s="31">
        <v>30.596209213051825</v>
      </c>
      <c r="W15" s="31">
        <v>41.164827255278311</v>
      </c>
      <c r="X15" s="31">
        <v>26.019673704414586</v>
      </c>
      <c r="Y15" s="31">
        <v>32.143714011516316</v>
      </c>
      <c r="Z15" s="31">
        <v>40.696976967370439</v>
      </c>
      <c r="AA15" s="31">
        <v>24.940019193857964</v>
      </c>
      <c r="AB15" s="44"/>
      <c r="AC15" s="45"/>
      <c r="AD15" s="44"/>
      <c r="AE15" s="45"/>
      <c r="AF15" s="44"/>
      <c r="AG15" s="45"/>
      <c r="AH15" s="44"/>
      <c r="AI15" s="45"/>
      <c r="AJ15" s="43"/>
      <c r="AK15" s="44"/>
      <c r="AL15" s="43"/>
    </row>
    <row r="16" spans="1:41" ht="18" customHeight="1" x14ac:dyDescent="0.25">
      <c r="A16" s="3"/>
      <c r="B16" s="6" t="s">
        <v>29</v>
      </c>
      <c r="C16" s="17"/>
      <c r="D16" s="17"/>
      <c r="E16" s="17"/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41"/>
      <c r="AC16" s="42"/>
      <c r="AD16" s="41"/>
      <c r="AE16" s="42"/>
      <c r="AF16" s="41"/>
      <c r="AG16" s="42"/>
      <c r="AH16" s="41"/>
      <c r="AI16" s="42"/>
      <c r="AJ16" s="3"/>
      <c r="AK16" s="3"/>
      <c r="AL16" s="3"/>
    </row>
    <row r="17" spans="1:44" ht="15.75" x14ac:dyDescent="0.25">
      <c r="A17" s="3"/>
      <c r="B17" s="5" t="s">
        <v>30</v>
      </c>
      <c r="C17" s="17"/>
      <c r="D17" s="17"/>
      <c r="E17" s="17"/>
      <c r="F17" s="3">
        <v>70</v>
      </c>
      <c r="G17" s="3">
        <v>218</v>
      </c>
      <c r="H17" s="3">
        <v>163</v>
      </c>
      <c r="I17" s="3">
        <v>61</v>
      </c>
      <c r="J17" s="3">
        <v>45</v>
      </c>
      <c r="K17" s="3">
        <v>0</v>
      </c>
      <c r="L17" s="3">
        <v>5387</v>
      </c>
      <c r="M17" s="3">
        <v>1478</v>
      </c>
      <c r="N17" s="3">
        <v>2286</v>
      </c>
      <c r="O17" s="3">
        <v>1623</v>
      </c>
      <c r="P17" s="3">
        <v>1323</v>
      </c>
      <c r="Q17" s="3">
        <v>2255</v>
      </c>
      <c r="R17" s="3">
        <v>1809</v>
      </c>
      <c r="S17" s="3">
        <v>1320</v>
      </c>
      <c r="T17" s="3">
        <v>2281</v>
      </c>
      <c r="U17" s="3">
        <v>1786</v>
      </c>
      <c r="V17" s="3">
        <v>1350</v>
      </c>
      <c r="W17" s="3">
        <v>2300</v>
      </c>
      <c r="X17" s="3">
        <v>1737</v>
      </c>
      <c r="Y17" s="3">
        <v>1500</v>
      </c>
      <c r="Z17" s="3">
        <v>2338</v>
      </c>
      <c r="AA17" s="3">
        <v>1549</v>
      </c>
      <c r="AB17" s="41">
        <f>(Y17+V17+S17+P17+M17)/5</f>
        <v>1394.2</v>
      </c>
      <c r="AC17" s="42">
        <f>AB17*100/L17</f>
        <v>25.880824206422869</v>
      </c>
      <c r="AD17" s="41">
        <f>(Z17+W17+T17+Q17+N17)/5</f>
        <v>2292</v>
      </c>
      <c r="AE17" s="42">
        <f>AD17*100/L17</f>
        <v>42.546872099498792</v>
      </c>
      <c r="AF17" s="41">
        <f>(AA17+X17+U17+R17+O17)/5</f>
        <v>1700.8</v>
      </c>
      <c r="AG17" s="42">
        <f>AF17*100/L17</f>
        <v>31.572303694078336</v>
      </c>
      <c r="AH17" s="41">
        <f>AB17+AD17</f>
        <v>3686.2</v>
      </c>
      <c r="AI17" s="42">
        <f>AH17*100/L17</f>
        <v>68.427696305921657</v>
      </c>
      <c r="AJ17" s="3"/>
      <c r="AK17" s="3"/>
      <c r="AL17" s="3"/>
      <c r="AM17" s="7">
        <f t="shared" ref="AM17:AM23" si="9">AB17+AD17+AF17</f>
        <v>5387</v>
      </c>
    </row>
    <row r="18" spans="1:44" ht="15.75" x14ac:dyDescent="0.25">
      <c r="A18" s="3"/>
      <c r="B18" s="5" t="s">
        <v>31</v>
      </c>
      <c r="C18" s="17"/>
      <c r="D18" s="17"/>
      <c r="E18" s="17"/>
      <c r="F18" s="3">
        <v>120</v>
      </c>
      <c r="G18" s="3">
        <v>278</v>
      </c>
      <c r="H18" s="3">
        <v>190</v>
      </c>
      <c r="I18" s="3">
        <v>91</v>
      </c>
      <c r="J18" s="3">
        <v>98</v>
      </c>
      <c r="K18" s="3">
        <v>0</v>
      </c>
      <c r="L18" s="3">
        <v>10194</v>
      </c>
      <c r="M18" s="3">
        <v>3248</v>
      </c>
      <c r="N18" s="3">
        <v>4493</v>
      </c>
      <c r="O18" s="3">
        <v>2453</v>
      </c>
      <c r="P18" s="3">
        <v>2795</v>
      </c>
      <c r="Q18" s="3">
        <v>4232</v>
      </c>
      <c r="R18" s="3">
        <v>3167</v>
      </c>
      <c r="S18" s="3">
        <v>2902</v>
      </c>
      <c r="T18" s="3">
        <v>4378</v>
      </c>
      <c r="U18" s="3">
        <v>2914</v>
      </c>
      <c r="V18" s="3">
        <v>2989</v>
      </c>
      <c r="W18" s="3">
        <v>4188</v>
      </c>
      <c r="X18" s="3">
        <v>3017</v>
      </c>
      <c r="Y18" s="3">
        <v>3137</v>
      </c>
      <c r="Z18" s="3">
        <v>4040</v>
      </c>
      <c r="AA18" s="3">
        <v>3017</v>
      </c>
      <c r="AB18" s="41">
        <f t="shared" ref="AB18:AB22" si="10">(Y18+V18+S18+P18+M18)/5</f>
        <v>3014.2</v>
      </c>
      <c r="AC18" s="42">
        <f t="shared" ref="AC18:AC22" si="11">AB18*100/L18</f>
        <v>29.568373553070433</v>
      </c>
      <c r="AD18" s="41">
        <f t="shared" ref="AD18:AD22" si="12">(Z18+W18+T18+Q18+N18)/5</f>
        <v>4266.2</v>
      </c>
      <c r="AE18" s="42">
        <f t="shared" ref="AE18:AE22" si="13">AD18*100/L18</f>
        <v>41.850107906611733</v>
      </c>
      <c r="AF18" s="41">
        <f t="shared" ref="AF18:AF22" si="14">(AA18+X18+U18+R18+O18)/5</f>
        <v>2913.6</v>
      </c>
      <c r="AG18" s="42">
        <f t="shared" ref="AG18:AG22" si="15">AF18*100/L18</f>
        <v>28.581518540317834</v>
      </c>
      <c r="AH18" s="41">
        <f t="shared" ref="AH18:AH22" si="16">AB18+AD18</f>
        <v>7280.4</v>
      </c>
      <c r="AI18" s="42">
        <f t="shared" ref="AI18:AI22" si="17">AH18*100/L18</f>
        <v>71.41848145968217</v>
      </c>
      <c r="AJ18" s="3"/>
      <c r="AK18" s="3"/>
      <c r="AL18" s="3"/>
      <c r="AM18" s="7">
        <f t="shared" si="9"/>
        <v>10194</v>
      </c>
    </row>
    <row r="19" spans="1:44" ht="15.75" x14ac:dyDescent="0.25">
      <c r="A19" s="3"/>
      <c r="B19" s="5" t="s">
        <v>32</v>
      </c>
      <c r="C19" s="17"/>
      <c r="D19" s="17"/>
      <c r="E19" s="17"/>
      <c r="F19" s="3">
        <v>119</v>
      </c>
      <c r="G19" s="3">
        <v>270</v>
      </c>
      <c r="H19" s="3">
        <v>189</v>
      </c>
      <c r="I19" s="3">
        <v>86</v>
      </c>
      <c r="J19" s="3">
        <v>99</v>
      </c>
      <c r="K19" s="3">
        <v>0</v>
      </c>
      <c r="L19" s="3">
        <v>7789</v>
      </c>
      <c r="M19" s="3">
        <v>3324</v>
      </c>
      <c r="N19" s="3">
        <v>2990</v>
      </c>
      <c r="O19" s="3">
        <v>1475</v>
      </c>
      <c r="P19" s="3">
        <v>2486</v>
      </c>
      <c r="Q19" s="3">
        <v>3206</v>
      </c>
      <c r="R19" s="3">
        <v>2097</v>
      </c>
      <c r="S19" s="3">
        <v>2587</v>
      </c>
      <c r="T19" s="3">
        <v>3211</v>
      </c>
      <c r="U19" s="3">
        <v>1991</v>
      </c>
      <c r="V19" s="3">
        <v>2701</v>
      </c>
      <c r="W19" s="3">
        <v>3226</v>
      </c>
      <c r="X19" s="3">
        <v>1862</v>
      </c>
      <c r="Y19" s="3">
        <v>2726</v>
      </c>
      <c r="Z19" s="3">
        <v>3243</v>
      </c>
      <c r="AA19" s="3">
        <v>1820</v>
      </c>
      <c r="AB19" s="41">
        <f t="shared" si="10"/>
        <v>2764.8</v>
      </c>
      <c r="AC19" s="42">
        <f t="shared" si="11"/>
        <v>35.496212607523432</v>
      </c>
      <c r="AD19" s="41">
        <f t="shared" si="12"/>
        <v>3175.2</v>
      </c>
      <c r="AE19" s="42">
        <f t="shared" si="13"/>
        <v>40.76518166645269</v>
      </c>
      <c r="AF19" s="41">
        <f t="shared" si="14"/>
        <v>1849</v>
      </c>
      <c r="AG19" s="42">
        <f t="shared" si="15"/>
        <v>23.738605726023881</v>
      </c>
      <c r="AH19" s="41">
        <f t="shared" si="16"/>
        <v>5940</v>
      </c>
      <c r="AI19" s="42">
        <f t="shared" si="17"/>
        <v>76.261394273976123</v>
      </c>
      <c r="AJ19" s="3"/>
      <c r="AK19" s="3"/>
      <c r="AL19" s="3"/>
      <c r="AM19" s="7">
        <f t="shared" si="9"/>
        <v>7789</v>
      </c>
    </row>
    <row r="20" spans="1:44" ht="15.75" x14ac:dyDescent="0.25">
      <c r="A20" s="3"/>
      <c r="B20" s="4" t="s">
        <v>33</v>
      </c>
      <c r="C20" s="17"/>
      <c r="D20" s="17"/>
      <c r="E20" s="17"/>
      <c r="F20" s="3">
        <v>109</v>
      </c>
      <c r="G20" s="3">
        <v>162</v>
      </c>
      <c r="H20" s="3">
        <v>129</v>
      </c>
      <c r="I20" s="3">
        <v>158</v>
      </c>
      <c r="J20" s="3">
        <v>74</v>
      </c>
      <c r="K20" s="3">
        <v>0</v>
      </c>
      <c r="L20" s="3">
        <v>5959</v>
      </c>
      <c r="M20" s="3">
        <v>2938</v>
      </c>
      <c r="N20" s="3">
        <v>2151</v>
      </c>
      <c r="O20" s="3">
        <v>870</v>
      </c>
      <c r="P20" s="3">
        <v>2016</v>
      </c>
      <c r="Q20" s="3">
        <v>2428</v>
      </c>
      <c r="R20" s="3">
        <v>1515</v>
      </c>
      <c r="S20" s="3">
        <v>2298</v>
      </c>
      <c r="T20" s="3">
        <v>2297</v>
      </c>
      <c r="U20" s="3">
        <v>1364</v>
      </c>
      <c r="V20" s="3">
        <v>2297</v>
      </c>
      <c r="W20" s="3">
        <v>2374</v>
      </c>
      <c r="X20" s="3">
        <v>1288</v>
      </c>
      <c r="Y20" s="3">
        <v>2374</v>
      </c>
      <c r="Z20" s="3">
        <v>2298</v>
      </c>
      <c r="AA20" s="3">
        <v>1287</v>
      </c>
      <c r="AB20" s="41">
        <f t="shared" si="10"/>
        <v>2384.6</v>
      </c>
      <c r="AC20" s="42">
        <f t="shared" si="11"/>
        <v>40.016781339150867</v>
      </c>
      <c r="AD20" s="41">
        <f t="shared" si="12"/>
        <v>2309.6</v>
      </c>
      <c r="AE20" s="42">
        <f t="shared" si="13"/>
        <v>38.758180902836045</v>
      </c>
      <c r="AF20" s="41">
        <f t="shared" si="14"/>
        <v>1264.8</v>
      </c>
      <c r="AG20" s="42">
        <f t="shared" si="15"/>
        <v>21.225037758013091</v>
      </c>
      <c r="AH20" s="41">
        <f t="shared" si="16"/>
        <v>4694.2</v>
      </c>
      <c r="AI20" s="42">
        <f t="shared" si="17"/>
        <v>78.774962241986913</v>
      </c>
      <c r="AJ20" s="3"/>
      <c r="AK20" s="3"/>
      <c r="AL20" s="3"/>
      <c r="AM20" s="7">
        <f t="shared" si="9"/>
        <v>5959</v>
      </c>
    </row>
    <row r="21" spans="1:44" ht="15.75" x14ac:dyDescent="0.25">
      <c r="A21" s="3"/>
      <c r="B21" s="4" t="s">
        <v>34</v>
      </c>
      <c r="C21" s="17"/>
      <c r="D21" s="17"/>
      <c r="E21" s="17"/>
      <c r="F21" s="3">
        <v>77</v>
      </c>
      <c r="G21" s="3">
        <v>246</v>
      </c>
      <c r="H21" s="3">
        <v>169</v>
      </c>
      <c r="I21" s="3">
        <v>106</v>
      </c>
      <c r="J21" s="3">
        <v>42</v>
      </c>
      <c r="K21" s="3">
        <v>0</v>
      </c>
      <c r="L21" s="3">
        <v>2043</v>
      </c>
      <c r="M21" s="3">
        <v>905</v>
      </c>
      <c r="N21" s="3">
        <v>929</v>
      </c>
      <c r="O21" s="3">
        <v>209</v>
      </c>
      <c r="P21" s="3">
        <v>554</v>
      </c>
      <c r="Q21" s="3">
        <v>1061</v>
      </c>
      <c r="R21" s="3">
        <v>428</v>
      </c>
      <c r="S21" s="3">
        <v>634</v>
      </c>
      <c r="T21" s="3">
        <v>1010</v>
      </c>
      <c r="U21" s="3">
        <v>399</v>
      </c>
      <c r="V21" s="3">
        <v>617</v>
      </c>
      <c r="W21" s="3">
        <v>1054</v>
      </c>
      <c r="X21" s="3">
        <v>372</v>
      </c>
      <c r="Y21" s="3">
        <v>717</v>
      </c>
      <c r="Z21" s="3">
        <v>1069</v>
      </c>
      <c r="AA21" s="3">
        <v>257</v>
      </c>
      <c r="AB21" s="41">
        <f t="shared" si="10"/>
        <v>685.4</v>
      </c>
      <c r="AC21" s="42">
        <f t="shared" si="11"/>
        <v>33.54870288790994</v>
      </c>
      <c r="AD21" s="41">
        <f t="shared" si="12"/>
        <v>1024.5999999999999</v>
      </c>
      <c r="AE21" s="42">
        <f t="shared" si="13"/>
        <v>50.15173764072442</v>
      </c>
      <c r="AF21" s="41">
        <f t="shared" si="14"/>
        <v>333</v>
      </c>
      <c r="AG21" s="42">
        <f t="shared" si="15"/>
        <v>16.29955947136564</v>
      </c>
      <c r="AH21" s="41">
        <f t="shared" si="16"/>
        <v>1710</v>
      </c>
      <c r="AI21" s="42">
        <f t="shared" si="17"/>
        <v>83.70044052863436</v>
      </c>
      <c r="AJ21" s="3"/>
      <c r="AK21" s="3"/>
      <c r="AL21" s="3"/>
      <c r="AM21" s="7">
        <f t="shared" si="9"/>
        <v>2043</v>
      </c>
    </row>
    <row r="22" spans="1:44" ht="31.5" x14ac:dyDescent="0.25">
      <c r="A22" s="3"/>
      <c r="B22" s="4" t="s">
        <v>54</v>
      </c>
      <c r="C22" s="17"/>
      <c r="D22" s="17">
        <v>40</v>
      </c>
      <c r="E22" s="17">
        <v>11</v>
      </c>
      <c r="F22" s="3">
        <v>0</v>
      </c>
      <c r="G22" s="3">
        <v>40</v>
      </c>
      <c r="H22" s="3">
        <v>11</v>
      </c>
      <c r="I22" s="3">
        <v>26</v>
      </c>
      <c r="J22" s="3">
        <v>3</v>
      </c>
      <c r="K22" s="3">
        <v>0</v>
      </c>
      <c r="L22" s="3">
        <v>1232</v>
      </c>
      <c r="M22" s="3">
        <v>324</v>
      </c>
      <c r="N22" s="3">
        <v>634</v>
      </c>
      <c r="O22" s="3">
        <v>274</v>
      </c>
      <c r="P22" s="3">
        <v>197</v>
      </c>
      <c r="Q22" s="3">
        <v>615</v>
      </c>
      <c r="R22" s="3">
        <v>420</v>
      </c>
      <c r="S22" s="3">
        <v>233</v>
      </c>
      <c r="T22" s="3">
        <v>601</v>
      </c>
      <c r="U22" s="3">
        <v>398</v>
      </c>
      <c r="V22" s="3">
        <v>248</v>
      </c>
      <c r="W22" s="3">
        <v>584</v>
      </c>
      <c r="X22" s="3">
        <v>400</v>
      </c>
      <c r="Y22" s="3">
        <v>264</v>
      </c>
      <c r="Z22" s="3">
        <v>582</v>
      </c>
      <c r="AA22" s="3">
        <v>386</v>
      </c>
      <c r="AB22" s="41">
        <f t="shared" si="10"/>
        <v>253.2</v>
      </c>
      <c r="AC22" s="42">
        <f t="shared" si="11"/>
        <v>20.551948051948052</v>
      </c>
      <c r="AD22" s="41">
        <f t="shared" si="12"/>
        <v>603.20000000000005</v>
      </c>
      <c r="AE22" s="42">
        <f t="shared" si="13"/>
        <v>48.961038961038966</v>
      </c>
      <c r="AF22" s="41">
        <f t="shared" si="14"/>
        <v>375.6</v>
      </c>
      <c r="AG22" s="42">
        <f t="shared" si="15"/>
        <v>30.487012987012989</v>
      </c>
      <c r="AH22" s="41">
        <f t="shared" si="16"/>
        <v>856.40000000000009</v>
      </c>
      <c r="AI22" s="42">
        <f t="shared" si="17"/>
        <v>69.512987012987026</v>
      </c>
      <c r="AJ22" s="3"/>
      <c r="AK22" s="3"/>
      <c r="AL22" s="3"/>
      <c r="AM22" s="7">
        <f t="shared" si="9"/>
        <v>1232</v>
      </c>
    </row>
    <row r="23" spans="1:44" ht="15.75" x14ac:dyDescent="0.25">
      <c r="A23" s="3">
        <v>3</v>
      </c>
      <c r="B23" s="13" t="s">
        <v>36</v>
      </c>
      <c r="C23" s="23"/>
      <c r="D23" s="23"/>
      <c r="E23" s="23"/>
      <c r="F23" s="39">
        <f>F25+F26+F27+F28+F29+F30+F31</f>
        <v>1602</v>
      </c>
      <c r="G23" s="39">
        <f>G25+G26+G27+G28+G29+G30+G31</f>
        <v>1024</v>
      </c>
      <c r="H23" s="39">
        <f>H25+H26+H27+H28+H29+H30+H31</f>
        <v>2291</v>
      </c>
      <c r="I23" s="39">
        <f>I25+I26+I27+I28+I29+I30+I31</f>
        <v>335</v>
      </c>
      <c r="J23" s="39">
        <v>0</v>
      </c>
      <c r="K23" s="39">
        <v>0</v>
      </c>
      <c r="L23" s="39">
        <f>L25+L26+L27+L28+L29+L30+L31</f>
        <v>50584</v>
      </c>
      <c r="M23" s="39">
        <v>20330</v>
      </c>
      <c r="N23" s="39">
        <v>18449</v>
      </c>
      <c r="O23" s="39">
        <v>11805</v>
      </c>
      <c r="P23" s="39">
        <v>17691</v>
      </c>
      <c r="Q23" s="39">
        <v>19515</v>
      </c>
      <c r="R23" s="39">
        <v>13378</v>
      </c>
      <c r="S23" s="39">
        <v>18014</v>
      </c>
      <c r="T23" s="39">
        <v>19278</v>
      </c>
      <c r="U23" s="39">
        <v>13292</v>
      </c>
      <c r="V23" s="39">
        <v>18633</v>
      </c>
      <c r="W23" s="39">
        <v>19133</v>
      </c>
      <c r="X23" s="39">
        <v>12818</v>
      </c>
      <c r="Y23" s="39">
        <v>19028</v>
      </c>
      <c r="Z23" s="39">
        <v>18948</v>
      </c>
      <c r="AA23" s="39">
        <v>12608</v>
      </c>
      <c r="AB23" s="40">
        <f>(Y23+V23+S23+P23+M23)/5</f>
        <v>18739.2</v>
      </c>
      <c r="AC23" s="31">
        <f>AB23*100/L23</f>
        <v>37.045706152142969</v>
      </c>
      <c r="AD23" s="40">
        <f>(Z23+W23+T23+Q23+N23)/5</f>
        <v>19064.599999999999</v>
      </c>
      <c r="AE23" s="31">
        <f>AD23*100/L23</f>
        <v>37.688992566819543</v>
      </c>
      <c r="AF23" s="39">
        <f>(AA23+X23+U23+R23+O23)/5</f>
        <v>12780.2</v>
      </c>
      <c r="AG23" s="31">
        <f>AF23*100/L23</f>
        <v>25.265301281037484</v>
      </c>
      <c r="AH23" s="40">
        <f>AB23+AD23</f>
        <v>37803.800000000003</v>
      </c>
      <c r="AI23" s="31">
        <f>AH23*100/L23</f>
        <v>74.734698718962534</v>
      </c>
      <c r="AJ23" s="39">
        <f>L30+L29</f>
        <v>16866</v>
      </c>
      <c r="AK23" s="39">
        <f>(M29+M30+N29+N30+P29+P30+Q29+Q30+S29+S30+T29+T30+V29+V30+W29+W30+Y29+Y30+Z29+Z30)/5</f>
        <v>13026.2</v>
      </c>
      <c r="AL23" s="31">
        <f>AK23*100/AJ23</f>
        <v>77.233487489624096</v>
      </c>
      <c r="AM23" s="7">
        <f t="shared" si="9"/>
        <v>50584</v>
      </c>
      <c r="AN23" s="10"/>
      <c r="AO23" s="11"/>
      <c r="AQ23" s="7"/>
      <c r="AR23" s="11"/>
    </row>
    <row r="24" spans="1:44" ht="15.75" x14ac:dyDescent="0.25">
      <c r="A24" s="3"/>
      <c r="B24" s="20" t="s">
        <v>16</v>
      </c>
      <c r="C24" s="23"/>
      <c r="D24" s="23"/>
      <c r="E24" s="23"/>
      <c r="F24" s="39"/>
      <c r="G24" s="39"/>
      <c r="H24" s="39"/>
      <c r="I24" s="39"/>
      <c r="J24" s="39"/>
      <c r="K24" s="39"/>
      <c r="L24" s="39">
        <v>100</v>
      </c>
      <c r="M24" s="31">
        <v>39.5</v>
      </c>
      <c r="N24" s="31">
        <v>35.799999999999997</v>
      </c>
      <c r="O24" s="31">
        <v>22.9</v>
      </c>
      <c r="P24" s="31">
        <v>34.4</v>
      </c>
      <c r="Q24" s="31">
        <v>37.9</v>
      </c>
      <c r="R24" s="31">
        <v>26</v>
      </c>
      <c r="S24" s="31">
        <v>35</v>
      </c>
      <c r="T24" s="31">
        <v>37.4</v>
      </c>
      <c r="U24" s="31">
        <v>25.8</v>
      </c>
      <c r="V24" s="31">
        <v>36.200000000000003</v>
      </c>
      <c r="W24" s="31">
        <v>37.200000000000003</v>
      </c>
      <c r="X24" s="31">
        <v>24.9</v>
      </c>
      <c r="Y24" s="31">
        <v>37</v>
      </c>
      <c r="Z24" s="31">
        <v>36.799999999999997</v>
      </c>
      <c r="AA24" s="31">
        <v>24.5</v>
      </c>
      <c r="AB24" s="39"/>
      <c r="AC24" s="39"/>
      <c r="AD24" s="39"/>
      <c r="AE24" s="39"/>
      <c r="AF24" s="39"/>
      <c r="AG24" s="39"/>
      <c r="AH24" s="39"/>
      <c r="AI24" s="31"/>
      <c r="AJ24" s="39"/>
      <c r="AK24" s="39"/>
      <c r="AL24" s="39"/>
      <c r="AN24" s="7"/>
      <c r="AO24" s="11"/>
      <c r="AQ24" s="7"/>
      <c r="AR24" s="11"/>
    </row>
    <row r="25" spans="1:44" ht="18" customHeight="1" x14ac:dyDescent="0.25">
      <c r="A25" s="3"/>
      <c r="B25" s="4" t="s">
        <v>29</v>
      </c>
      <c r="C25" s="17"/>
      <c r="D25" s="17"/>
      <c r="E25" s="17"/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42">
        <v>0</v>
      </c>
      <c r="AJ25" s="3"/>
      <c r="AK25" s="3"/>
      <c r="AL25" s="3"/>
      <c r="AN25" s="7"/>
      <c r="AO25" s="11"/>
      <c r="AQ25" s="7"/>
      <c r="AR25" s="11"/>
    </row>
    <row r="26" spans="1:44" ht="15.75" x14ac:dyDescent="0.25">
      <c r="A26" s="3"/>
      <c r="B26" s="5" t="s">
        <v>30</v>
      </c>
      <c r="C26" s="17"/>
      <c r="D26" s="17"/>
      <c r="E26" s="17"/>
      <c r="F26" s="3">
        <v>124</v>
      </c>
      <c r="G26" s="3">
        <v>241</v>
      </c>
      <c r="H26" s="3">
        <v>330</v>
      </c>
      <c r="I26" s="3">
        <v>35</v>
      </c>
      <c r="J26" s="3">
        <v>0</v>
      </c>
      <c r="K26" s="3">
        <v>0</v>
      </c>
      <c r="L26" s="3">
        <v>5458</v>
      </c>
      <c r="M26" s="3">
        <v>1794</v>
      </c>
      <c r="N26" s="3">
        <v>2132</v>
      </c>
      <c r="O26" s="3">
        <v>1532</v>
      </c>
      <c r="P26" s="3">
        <v>1492</v>
      </c>
      <c r="Q26" s="3">
        <v>2043</v>
      </c>
      <c r="R26" s="3">
        <v>1923</v>
      </c>
      <c r="S26" s="3">
        <v>1488</v>
      </c>
      <c r="T26" s="3">
        <v>2170</v>
      </c>
      <c r="U26" s="3">
        <v>1800</v>
      </c>
      <c r="V26" s="3">
        <v>1536</v>
      </c>
      <c r="W26" s="3">
        <v>2114</v>
      </c>
      <c r="X26" s="3">
        <v>1808</v>
      </c>
      <c r="Y26" s="3">
        <v>1673</v>
      </c>
      <c r="Z26" s="3">
        <v>2167</v>
      </c>
      <c r="AA26" s="3">
        <v>1618</v>
      </c>
      <c r="AB26" s="3">
        <v>1597</v>
      </c>
      <c r="AC26" s="3">
        <v>29.3</v>
      </c>
      <c r="AD26" s="3">
        <v>2125</v>
      </c>
      <c r="AE26" s="42">
        <v>38.9373</v>
      </c>
      <c r="AF26" s="3">
        <v>1736</v>
      </c>
      <c r="AG26" s="42">
        <v>31.810199999999998</v>
      </c>
      <c r="AH26" s="3">
        <f t="shared" ref="AH26:AH30" si="18">AB26+AD26</f>
        <v>3722</v>
      </c>
      <c r="AI26" s="42">
        <f t="shared" ref="AI26:AI41" si="19">AH26*100/L26</f>
        <v>68.193477464272632</v>
      </c>
      <c r="AJ26" s="3"/>
      <c r="AK26" s="3"/>
      <c r="AL26" s="3"/>
      <c r="AM26">
        <f t="shared" ref="AM26:AM32" si="20">AB26+AD26+AF26</f>
        <v>5458</v>
      </c>
      <c r="AN26" s="7"/>
      <c r="AO26" s="11"/>
      <c r="AQ26" s="7"/>
      <c r="AR26" s="11"/>
    </row>
    <row r="27" spans="1:44" ht="15.75" x14ac:dyDescent="0.25">
      <c r="A27" s="3"/>
      <c r="B27" s="5" t="s">
        <v>31</v>
      </c>
      <c r="C27" s="17"/>
      <c r="D27" s="17"/>
      <c r="E27" s="17"/>
      <c r="F27" s="3">
        <v>441</v>
      </c>
      <c r="G27" s="3">
        <v>250</v>
      </c>
      <c r="H27" s="3">
        <v>626</v>
      </c>
      <c r="I27" s="3">
        <v>65</v>
      </c>
      <c r="J27" s="3">
        <v>0</v>
      </c>
      <c r="K27" s="3">
        <v>0</v>
      </c>
      <c r="L27" s="3">
        <v>13686</v>
      </c>
      <c r="M27" s="3">
        <v>4921</v>
      </c>
      <c r="N27" s="3">
        <v>5131</v>
      </c>
      <c r="O27" s="3">
        <v>3634</v>
      </c>
      <c r="P27" s="3">
        <v>4327</v>
      </c>
      <c r="Q27" s="3">
        <v>5355</v>
      </c>
      <c r="R27" s="3">
        <v>4004</v>
      </c>
      <c r="S27" s="3">
        <v>4366</v>
      </c>
      <c r="T27" s="3">
        <v>5299</v>
      </c>
      <c r="U27" s="3">
        <v>4021</v>
      </c>
      <c r="V27" s="3">
        <v>4535</v>
      </c>
      <c r="W27" s="3">
        <v>5271</v>
      </c>
      <c r="X27" s="3">
        <v>3880</v>
      </c>
      <c r="Y27" s="3">
        <v>4530</v>
      </c>
      <c r="Z27" s="3">
        <v>5269</v>
      </c>
      <c r="AA27" s="3">
        <v>3887</v>
      </c>
      <c r="AB27" s="3">
        <v>4536</v>
      </c>
      <c r="AC27" s="3">
        <v>33.1</v>
      </c>
      <c r="AD27" s="3">
        <v>5265</v>
      </c>
      <c r="AE27" s="42">
        <v>38.47</v>
      </c>
      <c r="AF27" s="3">
        <v>3885</v>
      </c>
      <c r="AG27" s="42">
        <v>28.388100000000001</v>
      </c>
      <c r="AH27" s="3">
        <f t="shared" si="18"/>
        <v>9801</v>
      </c>
      <c r="AI27" s="42">
        <f t="shared" si="19"/>
        <v>71.613327487943877</v>
      </c>
      <c r="AJ27" s="3"/>
      <c r="AK27" s="3"/>
      <c r="AL27" s="3"/>
      <c r="AM27">
        <f t="shared" si="20"/>
        <v>13686</v>
      </c>
      <c r="AN27" s="7"/>
      <c r="AO27" s="11"/>
      <c r="AQ27" s="7"/>
      <c r="AR27" s="11"/>
    </row>
    <row r="28" spans="1:44" ht="15.75" x14ac:dyDescent="0.25">
      <c r="A28" s="3"/>
      <c r="B28" s="5" t="s">
        <v>32</v>
      </c>
      <c r="C28" s="17"/>
      <c r="D28" s="17"/>
      <c r="E28" s="17"/>
      <c r="F28" s="3">
        <v>449</v>
      </c>
      <c r="G28" s="3">
        <v>225</v>
      </c>
      <c r="H28" s="3">
        <v>590</v>
      </c>
      <c r="I28" s="3">
        <v>84</v>
      </c>
      <c r="J28" s="3">
        <v>0</v>
      </c>
      <c r="K28" s="3">
        <v>0</v>
      </c>
      <c r="L28" s="3">
        <v>14080</v>
      </c>
      <c r="M28" s="3">
        <v>6168</v>
      </c>
      <c r="N28" s="3">
        <v>4856</v>
      </c>
      <c r="O28" s="3">
        <v>3056</v>
      </c>
      <c r="P28" s="3">
        <v>5414</v>
      </c>
      <c r="Q28" s="3">
        <v>5448</v>
      </c>
      <c r="R28" s="3">
        <v>3218</v>
      </c>
      <c r="S28" s="3">
        <v>5533</v>
      </c>
      <c r="T28" s="3">
        <v>5152</v>
      </c>
      <c r="U28" s="3">
        <v>3395</v>
      </c>
      <c r="V28" s="3">
        <v>5801</v>
      </c>
      <c r="W28" s="3">
        <v>5144</v>
      </c>
      <c r="X28" s="3">
        <v>3135</v>
      </c>
      <c r="Y28" s="3">
        <v>5894</v>
      </c>
      <c r="Z28" s="3">
        <v>5005</v>
      </c>
      <c r="AA28" s="3">
        <v>3181</v>
      </c>
      <c r="AB28" s="3">
        <v>5762</v>
      </c>
      <c r="AC28" s="3">
        <v>40.1</v>
      </c>
      <c r="AD28" s="3">
        <v>5121</v>
      </c>
      <c r="AE28" s="42">
        <v>35.626800000000003</v>
      </c>
      <c r="AF28" s="3">
        <v>3197</v>
      </c>
      <c r="AG28" s="42">
        <v>22.241499999999998</v>
      </c>
      <c r="AH28" s="3">
        <f t="shared" si="18"/>
        <v>10883</v>
      </c>
      <c r="AI28" s="42">
        <f t="shared" si="19"/>
        <v>77.294034090909093</v>
      </c>
      <c r="AJ28" s="3"/>
      <c r="AK28" s="3"/>
      <c r="AL28" s="3"/>
      <c r="AM28">
        <f t="shared" si="20"/>
        <v>14080</v>
      </c>
      <c r="AN28" s="7"/>
      <c r="AO28" s="11"/>
      <c r="AQ28" s="7"/>
      <c r="AR28" s="11"/>
    </row>
    <row r="29" spans="1:44" ht="15.75" x14ac:dyDescent="0.25">
      <c r="A29" s="3"/>
      <c r="B29" s="4" t="s">
        <v>33</v>
      </c>
      <c r="C29" s="17"/>
      <c r="D29" s="17"/>
      <c r="E29" s="17"/>
      <c r="F29" s="3">
        <v>353</v>
      </c>
      <c r="G29" s="3">
        <v>35</v>
      </c>
      <c r="H29" s="3">
        <v>308</v>
      </c>
      <c r="I29" s="3">
        <v>80</v>
      </c>
      <c r="J29" s="3">
        <v>0</v>
      </c>
      <c r="K29" s="3">
        <v>0</v>
      </c>
      <c r="L29" s="3">
        <v>8130</v>
      </c>
      <c r="M29" s="3">
        <v>4091</v>
      </c>
      <c r="N29" s="3">
        <v>2797</v>
      </c>
      <c r="O29" s="3">
        <v>1242</v>
      </c>
      <c r="P29" s="3">
        <v>3515</v>
      </c>
      <c r="Q29" s="3">
        <v>3119</v>
      </c>
      <c r="R29" s="3">
        <v>1496</v>
      </c>
      <c r="S29" s="3">
        <v>3729</v>
      </c>
      <c r="T29" s="3">
        <v>2989</v>
      </c>
      <c r="U29" s="3">
        <v>1412</v>
      </c>
      <c r="V29" s="3">
        <v>3768</v>
      </c>
      <c r="W29" s="3">
        <v>3024</v>
      </c>
      <c r="X29" s="3">
        <v>1338</v>
      </c>
      <c r="Y29" s="3">
        <v>3877</v>
      </c>
      <c r="Z29" s="3">
        <v>2916</v>
      </c>
      <c r="AA29" s="3">
        <v>1337</v>
      </c>
      <c r="AB29" s="3">
        <v>3796</v>
      </c>
      <c r="AC29" s="41">
        <v>46.7</v>
      </c>
      <c r="AD29" s="3">
        <v>2969</v>
      </c>
      <c r="AE29" s="42">
        <v>36.519100000000002</v>
      </c>
      <c r="AF29" s="3">
        <v>1365</v>
      </c>
      <c r="AG29" s="42">
        <v>16.7897</v>
      </c>
      <c r="AH29" s="3">
        <f t="shared" si="18"/>
        <v>6765</v>
      </c>
      <c r="AI29" s="42">
        <f t="shared" si="19"/>
        <v>83.210332103321036</v>
      </c>
      <c r="AJ29" s="3"/>
      <c r="AK29" s="3"/>
      <c r="AL29" s="3"/>
      <c r="AM29">
        <f t="shared" si="20"/>
        <v>8130</v>
      </c>
      <c r="AN29" s="7"/>
      <c r="AO29" s="11"/>
      <c r="AQ29" s="7"/>
      <c r="AR29" s="11"/>
    </row>
    <row r="30" spans="1:44" ht="15.75" x14ac:dyDescent="0.25">
      <c r="A30" s="3"/>
      <c r="B30" s="4" t="s">
        <v>34</v>
      </c>
      <c r="C30" s="17"/>
      <c r="D30" s="17"/>
      <c r="E30" s="17"/>
      <c r="F30" s="3">
        <v>235</v>
      </c>
      <c r="G30" s="3">
        <v>247</v>
      </c>
      <c r="H30" s="3">
        <v>418</v>
      </c>
      <c r="I30" s="3">
        <v>64</v>
      </c>
      <c r="J30" s="3">
        <v>0</v>
      </c>
      <c r="K30" s="3">
        <v>0</v>
      </c>
      <c r="L30" s="3">
        <v>8736</v>
      </c>
      <c r="M30" s="3">
        <v>3192</v>
      </c>
      <c r="N30" s="3">
        <v>3302</v>
      </c>
      <c r="O30" s="3">
        <v>2242</v>
      </c>
      <c r="P30" s="3">
        <v>2817</v>
      </c>
      <c r="Q30" s="3">
        <v>3322</v>
      </c>
      <c r="R30" s="3">
        <v>2597</v>
      </c>
      <c r="S30" s="3">
        <v>2748</v>
      </c>
      <c r="T30" s="3">
        <v>3441</v>
      </c>
      <c r="U30" s="3">
        <v>2547</v>
      </c>
      <c r="V30" s="3">
        <v>2873</v>
      </c>
      <c r="W30" s="3">
        <v>3346</v>
      </c>
      <c r="X30" s="3">
        <v>2517</v>
      </c>
      <c r="Y30" s="3">
        <v>2921</v>
      </c>
      <c r="Z30" s="3">
        <v>3344</v>
      </c>
      <c r="AA30" s="3">
        <v>2471</v>
      </c>
      <c r="AB30" s="3">
        <v>2910</v>
      </c>
      <c r="AC30" s="3">
        <v>33.299999999999997</v>
      </c>
      <c r="AD30" s="3">
        <v>3351</v>
      </c>
      <c r="AE30" s="42">
        <v>38.358499999999999</v>
      </c>
      <c r="AF30" s="3">
        <v>2475</v>
      </c>
      <c r="AG30" s="42">
        <v>28.328800000000001</v>
      </c>
      <c r="AH30" s="3">
        <f t="shared" si="18"/>
        <v>6261</v>
      </c>
      <c r="AI30" s="42">
        <f t="shared" si="19"/>
        <v>71.668956043956044</v>
      </c>
      <c r="AJ30" s="3"/>
      <c r="AK30" s="3"/>
      <c r="AL30" s="3"/>
      <c r="AM30">
        <f t="shared" si="20"/>
        <v>8736</v>
      </c>
      <c r="AN30" s="7"/>
      <c r="AO30" s="11"/>
      <c r="AQ30" s="7"/>
      <c r="AR30" s="11"/>
    </row>
    <row r="31" spans="1:44" ht="31.5" x14ac:dyDescent="0.25">
      <c r="A31" s="3"/>
      <c r="B31" s="4" t="s">
        <v>54</v>
      </c>
      <c r="C31" s="17">
        <v>0</v>
      </c>
      <c r="D31" s="17">
        <v>26</v>
      </c>
      <c r="E31" s="17">
        <v>19</v>
      </c>
      <c r="F31" s="3">
        <v>0</v>
      </c>
      <c r="G31" s="3">
        <v>26</v>
      </c>
      <c r="H31" s="3">
        <v>19</v>
      </c>
      <c r="I31" s="3">
        <v>7</v>
      </c>
      <c r="J31" s="3">
        <v>0</v>
      </c>
      <c r="K31" s="3">
        <v>0</v>
      </c>
      <c r="L31" s="3">
        <v>494</v>
      </c>
      <c r="M31" s="3">
        <v>164</v>
      </c>
      <c r="N31" s="3">
        <v>231</v>
      </c>
      <c r="O31" s="3">
        <v>99</v>
      </c>
      <c r="P31" s="3">
        <v>126</v>
      </c>
      <c r="Q31" s="3">
        <v>228</v>
      </c>
      <c r="R31" s="3">
        <v>140</v>
      </c>
      <c r="S31" s="3">
        <v>150</v>
      </c>
      <c r="T31" s="3">
        <v>227</v>
      </c>
      <c r="U31" s="3">
        <v>117</v>
      </c>
      <c r="V31" s="3">
        <v>120</v>
      </c>
      <c r="W31" s="3">
        <v>234</v>
      </c>
      <c r="X31" s="3">
        <v>140</v>
      </c>
      <c r="Y31" s="3">
        <v>133</v>
      </c>
      <c r="Z31" s="3">
        <v>247</v>
      </c>
      <c r="AA31" s="3">
        <v>114</v>
      </c>
      <c r="AB31" s="3">
        <v>139</v>
      </c>
      <c r="AC31" s="3">
        <v>28.1</v>
      </c>
      <c r="AD31" s="3">
        <v>233</v>
      </c>
      <c r="AE31" s="42">
        <v>47.247</v>
      </c>
      <c r="AF31" s="3">
        <v>122</v>
      </c>
      <c r="AG31" s="42">
        <v>24.696400000000001</v>
      </c>
      <c r="AH31" s="3">
        <f>AB31+AD31</f>
        <v>372</v>
      </c>
      <c r="AI31" s="42">
        <f t="shared" si="19"/>
        <v>75.303643724696357</v>
      </c>
      <c r="AJ31" s="3"/>
      <c r="AK31" s="3"/>
      <c r="AL31" s="3"/>
      <c r="AM31">
        <f t="shared" si="20"/>
        <v>494</v>
      </c>
      <c r="AN31" s="7"/>
      <c r="AO31" s="11"/>
      <c r="AQ31" s="7"/>
      <c r="AR31" s="11"/>
    </row>
    <row r="32" spans="1:44" ht="15.75" x14ac:dyDescent="0.25">
      <c r="A32" s="3">
        <v>4</v>
      </c>
      <c r="B32" s="13" t="s">
        <v>37</v>
      </c>
      <c r="C32" s="23"/>
      <c r="D32" s="23"/>
      <c r="E32" s="23"/>
      <c r="F32" s="39">
        <f>F34+F35+F36+F37+F38+F39</f>
        <v>622</v>
      </c>
      <c r="G32" s="39">
        <f>G34+G35+G36+G37+G38+G39+G40</f>
        <v>2539</v>
      </c>
      <c r="H32" s="39">
        <f>H34+H35+H36+H37+H38+H39+H40</f>
        <v>2769</v>
      </c>
      <c r="I32" s="39">
        <f>I34+I35+I36+I37+I38+I39</f>
        <v>441</v>
      </c>
      <c r="J32" s="39">
        <f>J34+J35+J36+J37+J38</f>
        <v>262</v>
      </c>
      <c r="K32" s="39">
        <f>K34+K37</f>
        <v>2</v>
      </c>
      <c r="L32" s="39">
        <v>99177</v>
      </c>
      <c r="M32" s="40">
        <v>43399</v>
      </c>
      <c r="N32" s="40">
        <v>38013</v>
      </c>
      <c r="O32" s="40">
        <v>17765</v>
      </c>
      <c r="P32" s="40">
        <v>38712</v>
      </c>
      <c r="Q32" s="40">
        <v>39456</v>
      </c>
      <c r="R32" s="40">
        <v>21009</v>
      </c>
      <c r="S32" s="40">
        <v>38562</v>
      </c>
      <c r="T32" s="40">
        <v>39555</v>
      </c>
      <c r="U32" s="40">
        <v>21060</v>
      </c>
      <c r="V32" s="40">
        <v>39620</v>
      </c>
      <c r="W32" s="40">
        <v>39381</v>
      </c>
      <c r="X32" s="40">
        <v>20176</v>
      </c>
      <c r="Y32" s="40">
        <v>40046</v>
      </c>
      <c r="Z32" s="40">
        <v>38946</v>
      </c>
      <c r="AA32" s="40">
        <v>20185</v>
      </c>
      <c r="AB32" s="40">
        <f>(Y32+V32+S32+P32+M32)/5</f>
        <v>40067.800000000003</v>
      </c>
      <c r="AC32" s="31">
        <f>AB32*100/L32</f>
        <v>40.400294423102132</v>
      </c>
      <c r="AD32" s="40">
        <f>(Z32+W32+T32+Q32+N32)/5</f>
        <v>39070.199999999997</v>
      </c>
      <c r="AE32" s="31">
        <f>AD32*100/L32</f>
        <v>39.394416044042465</v>
      </c>
      <c r="AF32" s="40">
        <f>(AA32+X32+U32+R32+O32)/5</f>
        <v>20039</v>
      </c>
      <c r="AG32" s="31">
        <f>AF32*100/L32</f>
        <v>20.205289532855399</v>
      </c>
      <c r="AH32" s="40">
        <f>AB32+AD32</f>
        <v>79138</v>
      </c>
      <c r="AI32" s="31">
        <f t="shared" si="19"/>
        <v>79.794710467144597</v>
      </c>
      <c r="AJ32" s="39">
        <f>L38+L39</f>
        <v>29746</v>
      </c>
      <c r="AK32" s="40">
        <f>(M38+M39+N38+N39+P38+P39+Q38+Q39+S38+S39+T38+T39+V38+V39+W38+W39+Y38+Y39+Z38+Z39)/5</f>
        <v>24293</v>
      </c>
      <c r="AL32" s="31">
        <f>AK32*100/AJ32</f>
        <v>81.668123445169101</v>
      </c>
      <c r="AM32" s="7">
        <f t="shared" si="20"/>
        <v>99177</v>
      </c>
      <c r="AN32" s="10"/>
      <c r="AO32" s="11"/>
    </row>
    <row r="33" spans="1:41" ht="15.75" x14ac:dyDescent="0.25">
      <c r="A33" s="3"/>
      <c r="B33" s="20" t="s">
        <v>16</v>
      </c>
      <c r="C33" s="23"/>
      <c r="D33" s="23"/>
      <c r="E33" s="23"/>
      <c r="F33" s="39"/>
      <c r="G33" s="39"/>
      <c r="H33" s="39"/>
      <c r="I33" s="39"/>
      <c r="J33" s="39"/>
      <c r="K33" s="39"/>
      <c r="L33" s="39">
        <v>100</v>
      </c>
      <c r="M33" s="31">
        <v>43.715243620886952</v>
      </c>
      <c r="N33" s="31">
        <v>38.348959065266705</v>
      </c>
      <c r="O33" s="31">
        <v>17.93579731384634</v>
      </c>
      <c r="P33" s="31">
        <v>38.989379855855134</v>
      </c>
      <c r="Q33" s="31">
        <v>39.792415329947204</v>
      </c>
      <c r="R33" s="31">
        <v>21.218204814197666</v>
      </c>
      <c r="S33" s="31">
        <v>38.837806910120257</v>
      </c>
      <c r="T33" s="31">
        <v>39.895806147236556</v>
      </c>
      <c r="U33" s="31">
        <v>21.266386942643191</v>
      </c>
      <c r="V33" s="31">
        <v>39.882756820782561</v>
      </c>
      <c r="W33" s="31">
        <v>39.738210435445986</v>
      </c>
      <c r="X33" s="31">
        <v>20.379032743771457</v>
      </c>
      <c r="Y33" s="31">
        <v>40.318403565477503</v>
      </c>
      <c r="Z33" s="31">
        <v>39.316616811547647</v>
      </c>
      <c r="AA33" s="31">
        <v>20.364979622974843</v>
      </c>
      <c r="AB33" s="31"/>
      <c r="AC33" s="31"/>
      <c r="AD33" s="31"/>
      <c r="AE33" s="31"/>
      <c r="AF33" s="31"/>
      <c r="AG33" s="31"/>
      <c r="AH33" s="40"/>
      <c r="AI33" s="31"/>
      <c r="AJ33" s="39"/>
      <c r="AK33" s="40"/>
      <c r="AL33" s="43"/>
      <c r="AM33" s="7"/>
      <c r="AN33" s="7"/>
      <c r="AO33" s="11"/>
    </row>
    <row r="34" spans="1:41" ht="15.75" x14ac:dyDescent="0.25">
      <c r="A34" s="3"/>
      <c r="B34" s="4" t="s">
        <v>29</v>
      </c>
      <c r="C34" s="17"/>
      <c r="D34" s="17"/>
      <c r="E34" s="17"/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2">
        <v>0</v>
      </c>
      <c r="AD34" s="41">
        <v>0</v>
      </c>
      <c r="AE34" s="42">
        <v>0</v>
      </c>
      <c r="AF34" s="41">
        <v>0</v>
      </c>
      <c r="AG34" s="42">
        <v>0</v>
      </c>
      <c r="AH34" s="41">
        <f t="shared" ref="AH34:AH39" si="21">AB34+AD34</f>
        <v>0</v>
      </c>
      <c r="AI34" s="42">
        <v>0</v>
      </c>
      <c r="AJ34" s="3"/>
      <c r="AK34" s="3"/>
      <c r="AL34" s="3"/>
      <c r="AM34" s="7"/>
      <c r="AN34" s="7"/>
      <c r="AO34" s="11"/>
    </row>
    <row r="35" spans="1:41" ht="15.75" x14ac:dyDescent="0.25">
      <c r="A35" s="3"/>
      <c r="B35" s="5" t="s">
        <v>30</v>
      </c>
      <c r="C35" s="17"/>
      <c r="D35" s="17"/>
      <c r="E35" s="17"/>
      <c r="F35" s="3">
        <v>123</v>
      </c>
      <c r="G35" s="3">
        <v>524</v>
      </c>
      <c r="H35" s="3">
        <v>571</v>
      </c>
      <c r="I35" s="3">
        <v>63</v>
      </c>
      <c r="J35" s="3">
        <v>121</v>
      </c>
      <c r="K35" s="3"/>
      <c r="L35" s="3">
        <v>14710</v>
      </c>
      <c r="M35" s="41">
        <v>5157</v>
      </c>
      <c r="N35" s="41">
        <v>5646</v>
      </c>
      <c r="O35" s="41">
        <v>3907</v>
      </c>
      <c r="P35" s="41">
        <v>4618</v>
      </c>
      <c r="Q35" s="41">
        <v>5610</v>
      </c>
      <c r="R35" s="41">
        <v>4482</v>
      </c>
      <c r="S35" s="41">
        <v>4243</v>
      </c>
      <c r="T35" s="41">
        <v>5807</v>
      </c>
      <c r="U35" s="41">
        <v>4660</v>
      </c>
      <c r="V35" s="41">
        <v>4497</v>
      </c>
      <c r="W35" s="41">
        <v>5896</v>
      </c>
      <c r="X35" s="41">
        <v>4317</v>
      </c>
      <c r="Y35" s="41">
        <v>4657</v>
      </c>
      <c r="Z35" s="41">
        <v>5666</v>
      </c>
      <c r="AA35" s="41">
        <v>4387</v>
      </c>
      <c r="AB35" s="41">
        <v>4634.3999999999996</v>
      </c>
      <c r="AC35" s="42">
        <v>31.505098572399724</v>
      </c>
      <c r="AD35" s="41">
        <v>5725</v>
      </c>
      <c r="AE35" s="42">
        <v>38.919102651257646</v>
      </c>
      <c r="AF35" s="41">
        <f>(AA35+X35+U35+R35+O35)/5</f>
        <v>4350.6000000000004</v>
      </c>
      <c r="AG35" s="42">
        <f>AF35*100/L35</f>
        <v>29.575798776342626</v>
      </c>
      <c r="AH35" s="41">
        <f t="shared" si="21"/>
        <v>10359.4</v>
      </c>
      <c r="AI35" s="42">
        <f t="shared" si="19"/>
        <v>70.424201223657377</v>
      </c>
      <c r="AJ35" s="3"/>
      <c r="AK35" s="3"/>
      <c r="AL35" s="3"/>
      <c r="AM35" s="7">
        <f t="shared" ref="AM35:AM42" si="22">AB35+AD35+AF35</f>
        <v>14710</v>
      </c>
      <c r="AN35" s="7"/>
      <c r="AO35" s="11"/>
    </row>
    <row r="36" spans="1:41" ht="15.75" x14ac:dyDescent="0.25">
      <c r="A36" s="3"/>
      <c r="B36" s="5" t="s">
        <v>31</v>
      </c>
      <c r="C36" s="17"/>
      <c r="D36" s="17"/>
      <c r="E36" s="17"/>
      <c r="F36" s="3">
        <v>168</v>
      </c>
      <c r="G36" s="3">
        <v>777</v>
      </c>
      <c r="H36" s="3">
        <v>795</v>
      </c>
      <c r="I36" s="3">
        <v>129</v>
      </c>
      <c r="J36" s="3">
        <v>25</v>
      </c>
      <c r="K36" s="3"/>
      <c r="L36" s="3">
        <v>26666</v>
      </c>
      <c r="M36" s="41">
        <v>11402</v>
      </c>
      <c r="N36" s="41">
        <v>10232</v>
      </c>
      <c r="O36" s="41">
        <v>5032</v>
      </c>
      <c r="P36" s="41">
        <v>10187</v>
      </c>
      <c r="Q36" s="41">
        <v>10570</v>
      </c>
      <c r="R36" s="41">
        <v>5909</v>
      </c>
      <c r="S36" s="41">
        <v>10115</v>
      </c>
      <c r="T36" s="41">
        <v>10725</v>
      </c>
      <c r="U36" s="41">
        <v>5826</v>
      </c>
      <c r="V36" s="41">
        <v>10468</v>
      </c>
      <c r="W36" s="41">
        <v>10554</v>
      </c>
      <c r="X36" s="41">
        <v>5644</v>
      </c>
      <c r="Y36" s="41">
        <v>10392</v>
      </c>
      <c r="Z36" s="41">
        <v>10616</v>
      </c>
      <c r="AA36" s="41">
        <v>5658</v>
      </c>
      <c r="AB36" s="41">
        <v>10512.8</v>
      </c>
      <c r="AC36" s="42">
        <v>39.423985599639991</v>
      </c>
      <c r="AD36" s="41">
        <v>10539.4</v>
      </c>
      <c r="AE36" s="42">
        <v>39.523738093452337</v>
      </c>
      <c r="AF36" s="41">
        <f>(AA36+X36+U36+R36+O36)/5</f>
        <v>5613.8</v>
      </c>
      <c r="AG36" s="42">
        <f>AF36*100/L36</f>
        <v>21.052276306907672</v>
      </c>
      <c r="AH36" s="41">
        <f t="shared" si="21"/>
        <v>21052.199999999997</v>
      </c>
      <c r="AI36" s="42">
        <f t="shared" si="19"/>
        <v>78.947723693092314</v>
      </c>
      <c r="AJ36" s="3"/>
      <c r="AK36" s="3"/>
      <c r="AL36" s="3"/>
      <c r="AM36" s="7">
        <f t="shared" si="22"/>
        <v>26665.999999999996</v>
      </c>
      <c r="AN36" s="7"/>
      <c r="AO36" s="11"/>
    </row>
    <row r="37" spans="1:41" ht="15.75" x14ac:dyDescent="0.25">
      <c r="A37" s="3"/>
      <c r="B37" s="5" t="s">
        <v>32</v>
      </c>
      <c r="C37" s="17"/>
      <c r="D37" s="17"/>
      <c r="E37" s="17"/>
      <c r="F37" s="3">
        <v>109</v>
      </c>
      <c r="G37" s="3">
        <v>590</v>
      </c>
      <c r="H37" s="3">
        <v>864</v>
      </c>
      <c r="I37" s="3">
        <v>68</v>
      </c>
      <c r="J37" s="3">
        <v>29</v>
      </c>
      <c r="K37" s="3">
        <v>2</v>
      </c>
      <c r="L37" s="3">
        <v>27845</v>
      </c>
      <c r="M37" s="41">
        <v>13412</v>
      </c>
      <c r="N37" s="41">
        <v>10406</v>
      </c>
      <c r="O37" s="41">
        <v>4027</v>
      </c>
      <c r="P37" s="41">
        <v>12055</v>
      </c>
      <c r="Q37" s="41">
        <v>11064</v>
      </c>
      <c r="R37" s="41">
        <v>4726</v>
      </c>
      <c r="S37" s="41">
        <v>12220</v>
      </c>
      <c r="T37" s="41">
        <v>10892</v>
      </c>
      <c r="U37" s="41">
        <v>4733</v>
      </c>
      <c r="V37" s="41">
        <v>12429</v>
      </c>
      <c r="W37" s="41">
        <v>10802</v>
      </c>
      <c r="X37" s="41">
        <v>4614</v>
      </c>
      <c r="Y37" s="41">
        <v>12362</v>
      </c>
      <c r="Z37" s="41">
        <v>10811</v>
      </c>
      <c r="AA37" s="41">
        <v>4672</v>
      </c>
      <c r="AB37" s="41">
        <v>12495.6</v>
      </c>
      <c r="AC37" s="42">
        <v>44.875561142036275</v>
      </c>
      <c r="AD37" s="41">
        <v>10795</v>
      </c>
      <c r="AE37" s="42">
        <v>38.768181001975222</v>
      </c>
      <c r="AF37" s="41">
        <f>(AA37+X37+U37+R37+O37)/5</f>
        <v>4554.3999999999996</v>
      </c>
      <c r="AG37" s="42">
        <f>AF37*100/L37</f>
        <v>16.356257855988506</v>
      </c>
      <c r="AH37" s="41">
        <f t="shared" si="21"/>
        <v>23290.6</v>
      </c>
      <c r="AI37" s="42">
        <f t="shared" si="19"/>
        <v>83.643742144011497</v>
      </c>
      <c r="AJ37" s="3"/>
      <c r="AK37" s="3"/>
      <c r="AL37" s="3"/>
      <c r="AM37" s="7">
        <f t="shared" si="22"/>
        <v>27845</v>
      </c>
      <c r="AN37" s="7"/>
      <c r="AO37" s="11"/>
    </row>
    <row r="38" spans="1:41" ht="15.75" x14ac:dyDescent="0.25">
      <c r="A38" s="3"/>
      <c r="B38" s="4" t="s">
        <v>33</v>
      </c>
      <c r="C38" s="17"/>
      <c r="D38" s="17"/>
      <c r="E38" s="17"/>
      <c r="F38" s="3">
        <v>186</v>
      </c>
      <c r="G38" s="3">
        <v>297</v>
      </c>
      <c r="H38" s="3">
        <v>309</v>
      </c>
      <c r="I38" s="3">
        <v>24</v>
      </c>
      <c r="J38" s="3">
        <v>87</v>
      </c>
      <c r="K38" s="3"/>
      <c r="L38" s="3">
        <v>16494</v>
      </c>
      <c r="M38" s="41">
        <v>8704</v>
      </c>
      <c r="N38" s="41">
        <v>5980</v>
      </c>
      <c r="O38" s="41">
        <v>1810</v>
      </c>
      <c r="P38" s="41">
        <v>7591</v>
      </c>
      <c r="Q38" s="41">
        <v>6567</v>
      </c>
      <c r="R38" s="41">
        <v>2336</v>
      </c>
      <c r="S38" s="41">
        <v>7814</v>
      </c>
      <c r="T38" s="41">
        <v>6496</v>
      </c>
      <c r="U38" s="41">
        <v>2184</v>
      </c>
      <c r="V38" s="41">
        <v>7837</v>
      </c>
      <c r="W38" s="41">
        <v>6415</v>
      </c>
      <c r="X38" s="41">
        <v>2242</v>
      </c>
      <c r="Y38" s="41">
        <v>8228</v>
      </c>
      <c r="Z38" s="41">
        <v>6182</v>
      </c>
      <c r="AA38" s="41">
        <v>2084</v>
      </c>
      <c r="AB38" s="41">
        <v>8034.8</v>
      </c>
      <c r="AC38" s="42">
        <v>48.713471565417727</v>
      </c>
      <c r="AD38" s="41">
        <v>6328</v>
      </c>
      <c r="AE38" s="42">
        <v>38.365466230144293</v>
      </c>
      <c r="AF38" s="41">
        <v>2131.1999999999998</v>
      </c>
      <c r="AG38" s="42">
        <v>12.921062204437975</v>
      </c>
      <c r="AH38" s="41">
        <f t="shared" si="21"/>
        <v>14362.8</v>
      </c>
      <c r="AI38" s="42">
        <f t="shared" si="19"/>
        <v>87.078937795562027</v>
      </c>
      <c r="AJ38" s="3"/>
      <c r="AK38" s="3"/>
      <c r="AL38" s="3"/>
      <c r="AM38" s="7">
        <f t="shared" si="22"/>
        <v>16494</v>
      </c>
      <c r="AN38" s="7"/>
      <c r="AO38" s="11"/>
    </row>
    <row r="39" spans="1:41" ht="15.75" x14ac:dyDescent="0.25">
      <c r="A39" s="3"/>
      <c r="B39" s="4" t="s">
        <v>34</v>
      </c>
      <c r="C39" s="17"/>
      <c r="D39" s="17"/>
      <c r="E39" s="17"/>
      <c r="F39" s="3">
        <v>36</v>
      </c>
      <c r="G39" s="3">
        <v>350</v>
      </c>
      <c r="H39" s="3">
        <v>229</v>
      </c>
      <c r="I39" s="3">
        <v>157</v>
      </c>
      <c r="J39" s="3"/>
      <c r="K39" s="3"/>
      <c r="L39" s="3">
        <v>13252</v>
      </c>
      <c r="M39" s="41">
        <v>4670</v>
      </c>
      <c r="N39" s="41">
        <v>5651</v>
      </c>
      <c r="O39" s="41">
        <v>2931</v>
      </c>
      <c r="P39" s="41">
        <v>4221</v>
      </c>
      <c r="Q39" s="41">
        <v>5545</v>
      </c>
      <c r="R39" s="41">
        <v>3486</v>
      </c>
      <c r="S39" s="41">
        <v>4126</v>
      </c>
      <c r="T39" s="41">
        <v>5539</v>
      </c>
      <c r="U39" s="41">
        <v>3587</v>
      </c>
      <c r="V39" s="41">
        <v>4352</v>
      </c>
      <c r="W39" s="41">
        <v>5610</v>
      </c>
      <c r="X39" s="41">
        <v>3290</v>
      </c>
      <c r="Y39" s="41">
        <v>4360</v>
      </c>
      <c r="Z39" s="41">
        <v>5577</v>
      </c>
      <c r="AA39" s="41">
        <v>3315</v>
      </c>
      <c r="AB39" s="41">
        <v>4345.8</v>
      </c>
      <c r="AC39" s="42">
        <v>32.793540597645638</v>
      </c>
      <c r="AD39" s="41">
        <v>5584.4</v>
      </c>
      <c r="AE39" s="42">
        <v>42.140054331421673</v>
      </c>
      <c r="AF39" s="41">
        <v>3321.8</v>
      </c>
      <c r="AG39" s="42">
        <v>25.066405070932689</v>
      </c>
      <c r="AH39" s="41">
        <f t="shared" si="21"/>
        <v>9930.2000000000007</v>
      </c>
      <c r="AI39" s="42">
        <f t="shared" si="19"/>
        <v>74.933594929067326</v>
      </c>
      <c r="AJ39" s="3"/>
      <c r="AK39" s="3"/>
      <c r="AL39" s="3"/>
      <c r="AM39" s="7">
        <f t="shared" si="22"/>
        <v>13252</v>
      </c>
      <c r="AN39" s="7"/>
      <c r="AO39" s="11"/>
    </row>
    <row r="40" spans="1:41" ht="31.5" x14ac:dyDescent="0.25">
      <c r="A40" s="3"/>
      <c r="B40" s="4" t="s">
        <v>55</v>
      </c>
      <c r="C40" s="17"/>
      <c r="D40" s="17"/>
      <c r="E40" s="17"/>
      <c r="F40" s="3">
        <v>0</v>
      </c>
      <c r="G40" s="3">
        <v>1</v>
      </c>
      <c r="H40" s="3">
        <v>1</v>
      </c>
      <c r="I40" s="3">
        <v>0</v>
      </c>
      <c r="J40" s="3">
        <v>0</v>
      </c>
      <c r="K40" s="3">
        <v>0</v>
      </c>
      <c r="L40" s="3">
        <v>25</v>
      </c>
      <c r="M40" s="41">
        <v>4</v>
      </c>
      <c r="N40" s="41">
        <v>12</v>
      </c>
      <c r="O40" s="41">
        <v>9</v>
      </c>
      <c r="P40" s="41">
        <v>4</v>
      </c>
      <c r="Q40" s="41">
        <v>12</v>
      </c>
      <c r="R40" s="41">
        <v>9</v>
      </c>
      <c r="S40" s="41">
        <v>4</v>
      </c>
      <c r="T40" s="41">
        <v>12</v>
      </c>
      <c r="U40" s="41">
        <v>9</v>
      </c>
      <c r="V40" s="41">
        <v>4</v>
      </c>
      <c r="W40" s="41">
        <v>12</v>
      </c>
      <c r="X40" s="41">
        <v>9</v>
      </c>
      <c r="Y40" s="41">
        <v>4</v>
      </c>
      <c r="Z40" s="41">
        <v>12</v>
      </c>
      <c r="AA40" s="41">
        <v>9</v>
      </c>
      <c r="AB40" s="41">
        <v>4</v>
      </c>
      <c r="AC40" s="42">
        <v>16</v>
      </c>
      <c r="AD40" s="41">
        <v>12</v>
      </c>
      <c r="AE40" s="42">
        <v>48</v>
      </c>
      <c r="AF40" s="41">
        <v>9</v>
      </c>
      <c r="AG40" s="42">
        <v>36</v>
      </c>
      <c r="AH40" s="41">
        <f>AB40+AD40</f>
        <v>16</v>
      </c>
      <c r="AI40" s="42">
        <f t="shared" si="19"/>
        <v>64</v>
      </c>
      <c r="AJ40" s="3"/>
      <c r="AK40" s="3"/>
      <c r="AL40" s="3"/>
      <c r="AM40" s="7">
        <f t="shared" si="22"/>
        <v>25</v>
      </c>
      <c r="AN40" s="7"/>
      <c r="AO40" s="11"/>
    </row>
    <row r="41" spans="1:41" ht="31.5" x14ac:dyDescent="0.25">
      <c r="A41" s="3"/>
      <c r="B41" s="4" t="s">
        <v>54</v>
      </c>
      <c r="C41" s="17"/>
      <c r="D41" s="17"/>
      <c r="E41" s="17"/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185</v>
      </c>
      <c r="M41" s="41">
        <v>50</v>
      </c>
      <c r="N41" s="41">
        <v>86</v>
      </c>
      <c r="O41" s="41">
        <v>49</v>
      </c>
      <c r="P41" s="41">
        <v>36</v>
      </c>
      <c r="Q41" s="41">
        <v>88</v>
      </c>
      <c r="R41" s="41">
        <v>61</v>
      </c>
      <c r="S41" s="41">
        <v>40</v>
      </c>
      <c r="T41" s="41">
        <v>84</v>
      </c>
      <c r="U41" s="41">
        <v>61</v>
      </c>
      <c r="V41" s="41">
        <v>33</v>
      </c>
      <c r="W41" s="41">
        <v>92</v>
      </c>
      <c r="X41" s="41">
        <v>60</v>
      </c>
      <c r="Y41" s="41">
        <v>43</v>
      </c>
      <c r="Z41" s="41">
        <v>82</v>
      </c>
      <c r="AA41" s="41">
        <v>60</v>
      </c>
      <c r="AB41" s="41">
        <v>40.4</v>
      </c>
      <c r="AC41" s="42">
        <v>21.837837837837839</v>
      </c>
      <c r="AD41" s="41">
        <v>86.4</v>
      </c>
      <c r="AE41" s="42">
        <v>46.702702702702702</v>
      </c>
      <c r="AF41" s="41">
        <v>58.2</v>
      </c>
      <c r="AG41" s="42">
        <v>31.45945945945946</v>
      </c>
      <c r="AH41" s="41">
        <f>AB41+AD41</f>
        <v>126.80000000000001</v>
      </c>
      <c r="AI41" s="42">
        <f t="shared" si="19"/>
        <v>68.540540540540547</v>
      </c>
      <c r="AJ41" s="3"/>
      <c r="AK41" s="3"/>
      <c r="AL41" s="3"/>
      <c r="AM41" s="7">
        <f t="shared" si="22"/>
        <v>185</v>
      </c>
      <c r="AN41" s="7"/>
      <c r="AO41" s="11"/>
    </row>
    <row r="42" spans="1:41" ht="15.75" x14ac:dyDescent="0.25">
      <c r="A42" s="3">
        <v>5</v>
      </c>
      <c r="B42" s="13" t="s">
        <v>38</v>
      </c>
      <c r="C42" s="23"/>
      <c r="D42" s="23"/>
      <c r="E42" s="23"/>
      <c r="F42" s="39">
        <f>F44+F45+F46+F47+F48+F49</f>
        <v>231</v>
      </c>
      <c r="G42" s="39">
        <f>G44+G45+G46+G47+G48+G49</f>
        <v>3367</v>
      </c>
      <c r="H42" s="39">
        <f>H44+H45+H46+H47+H48+H49</f>
        <v>4264</v>
      </c>
      <c r="I42" s="39">
        <f>I44+I45+I46+I47+I48+I49</f>
        <v>265</v>
      </c>
      <c r="J42" s="39">
        <f>J44+J45++J46+J47+J48+J49</f>
        <v>177</v>
      </c>
      <c r="K42" s="39">
        <v>525</v>
      </c>
      <c r="L42" s="39">
        <f>L44+L45+L46+L47+L48+L49</f>
        <v>42177</v>
      </c>
      <c r="M42" s="39">
        <f>M44+M45+M46+M47+M48+M49</f>
        <v>12538</v>
      </c>
      <c r="N42" s="39">
        <f>N44+N45+N46+N47+N48+N49</f>
        <v>16303</v>
      </c>
      <c r="O42" s="39">
        <f t="shared" ref="O42:Z42" si="23">O44+O45+O46+O47+O48+O49</f>
        <v>13336</v>
      </c>
      <c r="P42" s="39">
        <f t="shared" si="23"/>
        <v>10195</v>
      </c>
      <c r="Q42" s="39">
        <f t="shared" si="23"/>
        <v>15521</v>
      </c>
      <c r="R42" s="39">
        <f t="shared" si="23"/>
        <v>16461</v>
      </c>
      <c r="S42" s="39">
        <f t="shared" si="23"/>
        <v>10400</v>
      </c>
      <c r="T42" s="39">
        <f t="shared" si="23"/>
        <v>15600</v>
      </c>
      <c r="U42" s="39">
        <f t="shared" si="23"/>
        <v>16177</v>
      </c>
      <c r="V42" s="39">
        <f t="shared" si="23"/>
        <v>10827</v>
      </c>
      <c r="W42" s="39">
        <f t="shared" si="23"/>
        <v>15703</v>
      </c>
      <c r="X42" s="39">
        <f t="shared" si="23"/>
        <v>15647</v>
      </c>
      <c r="Y42" s="39">
        <f t="shared" si="23"/>
        <v>10999</v>
      </c>
      <c r="Z42" s="39">
        <f t="shared" si="23"/>
        <v>16035</v>
      </c>
      <c r="AA42" s="39">
        <f>AA44+AA45+AA46+AA47+AA48+AA49</f>
        <v>15143</v>
      </c>
      <c r="AB42" s="40">
        <f>(Y42+V42+S42+P42+M42)/5</f>
        <v>10991.8</v>
      </c>
      <c r="AC42" s="31">
        <f>AB42*100/L42</f>
        <v>26.06112336107357</v>
      </c>
      <c r="AD42" s="40">
        <f>(Z42+W42+T42+Q42+N42)/5</f>
        <v>15832.4</v>
      </c>
      <c r="AE42" s="31">
        <f>AD42*100/L42</f>
        <v>37.537994641629325</v>
      </c>
      <c r="AF42" s="39">
        <f>(AA42+X42+U42+R42+O42)/5</f>
        <v>15352.8</v>
      </c>
      <c r="AG42" s="31">
        <f>AF42*100/L42</f>
        <v>36.400881997297105</v>
      </c>
      <c r="AH42" s="40">
        <f>AB42+AD42</f>
        <v>26824.199999999997</v>
      </c>
      <c r="AI42" s="31">
        <f>AH42*100/L42</f>
        <v>63.59911800270288</v>
      </c>
      <c r="AJ42" s="39">
        <f>L48+L49</f>
        <v>13579</v>
      </c>
      <c r="AK42" s="40">
        <f>(M48+M49+N48+N49+P48+P49+Q48+Q49+S48+S49+T48+T49+V48+V49+W48+W49+Y48+Y49+Z48+Z49)/5</f>
        <v>9144.4</v>
      </c>
      <c r="AL42" s="31">
        <f>AK42*100/AJ42</f>
        <v>67.34221960379999</v>
      </c>
      <c r="AM42" s="7">
        <f t="shared" si="22"/>
        <v>42177</v>
      </c>
      <c r="AN42" s="10"/>
      <c r="AO42" s="10"/>
    </row>
    <row r="43" spans="1:41" ht="15.75" x14ac:dyDescent="0.25">
      <c r="A43" s="3"/>
      <c r="B43" s="19" t="s">
        <v>16</v>
      </c>
      <c r="C43" s="23"/>
      <c r="D43" s="23"/>
      <c r="E43" s="23"/>
      <c r="F43" s="39"/>
      <c r="G43" s="39"/>
      <c r="H43" s="39"/>
      <c r="I43" s="39"/>
      <c r="J43" s="39"/>
      <c r="K43" s="39"/>
      <c r="L43" s="39">
        <v>100</v>
      </c>
      <c r="M43" s="31">
        <f>M42*100/L42</f>
        <v>29.727102449202171</v>
      </c>
      <c r="N43" s="31">
        <f>N42*100/L42</f>
        <v>38.653768641676741</v>
      </c>
      <c r="O43" s="31">
        <f>O42*100/L42</f>
        <v>31.619128909121084</v>
      </c>
      <c r="P43" s="31">
        <f>P42*100/L42</f>
        <v>24.171942053725964</v>
      </c>
      <c r="Q43" s="31">
        <f>Q42*100/L42</f>
        <v>36.799677549375254</v>
      </c>
      <c r="R43" s="31">
        <f>R42*100/L42</f>
        <v>39.028380396898783</v>
      </c>
      <c r="S43" s="31">
        <f>S42*100/L42</f>
        <v>24.657988951324182</v>
      </c>
      <c r="T43" s="31">
        <f>T42*100/L42</f>
        <v>36.986983426986271</v>
      </c>
      <c r="U43" s="31">
        <f>U42*100/L42</f>
        <v>38.355027621689544</v>
      </c>
      <c r="V43" s="31">
        <f>V42*100/L42</f>
        <v>25.670389074614125</v>
      </c>
      <c r="W43" s="31">
        <f>W42*100/L42</f>
        <v>37.231192356023428</v>
      </c>
      <c r="X43" s="31">
        <f>X42*100/L42</f>
        <v>37.098418569362451</v>
      </c>
      <c r="Y43" s="31">
        <f>Y42*100/L42</f>
        <v>26.07819427650141</v>
      </c>
      <c r="Z43" s="31">
        <f>Z42*100/L42</f>
        <v>38.018351234084925</v>
      </c>
      <c r="AA43" s="31">
        <f>AA42*100/L42</f>
        <v>35.903454489413662</v>
      </c>
      <c r="AB43" s="39"/>
      <c r="AC43" s="39"/>
      <c r="AD43" s="39"/>
      <c r="AE43" s="39"/>
      <c r="AF43" s="39"/>
      <c r="AG43" s="31"/>
      <c r="AH43" s="40"/>
      <c r="AI43" s="31"/>
      <c r="AJ43" s="39"/>
      <c r="AK43" s="40"/>
      <c r="AL43" s="39"/>
      <c r="AM43" s="7"/>
      <c r="AN43" s="10"/>
      <c r="AO43" s="10"/>
    </row>
    <row r="44" spans="1:41" ht="17.45" customHeight="1" x14ac:dyDescent="0.25">
      <c r="A44" s="3"/>
      <c r="B44" s="4" t="s">
        <v>29</v>
      </c>
      <c r="C44" s="17"/>
      <c r="D44" s="17"/>
      <c r="E44" s="17"/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1">
        <v>0</v>
      </c>
      <c r="AC44" s="42">
        <v>0</v>
      </c>
      <c r="AD44" s="41">
        <v>0</v>
      </c>
      <c r="AE44" s="42">
        <v>0</v>
      </c>
      <c r="AF44" s="41">
        <v>0</v>
      </c>
      <c r="AG44" s="42">
        <v>0</v>
      </c>
      <c r="AH44" s="41">
        <v>0</v>
      </c>
      <c r="AI44" s="42">
        <v>0</v>
      </c>
      <c r="AJ44" s="3"/>
      <c r="AK44" s="3"/>
      <c r="AL44" s="3"/>
      <c r="AM44" s="7"/>
      <c r="AN44" s="10"/>
      <c r="AO44" s="10"/>
    </row>
    <row r="45" spans="1:41" ht="15.75" x14ac:dyDescent="0.25">
      <c r="A45" s="3"/>
      <c r="B45" s="5" t="s">
        <v>30</v>
      </c>
      <c r="C45" s="17"/>
      <c r="D45" s="17"/>
      <c r="E45" s="17"/>
      <c r="F45" s="3">
        <v>38</v>
      </c>
      <c r="G45" s="3">
        <v>379</v>
      </c>
      <c r="H45" s="3">
        <v>770</v>
      </c>
      <c r="I45" s="3">
        <v>20</v>
      </c>
      <c r="J45" s="3">
        <v>4</v>
      </c>
      <c r="K45" s="3">
        <v>0</v>
      </c>
      <c r="L45" s="3">
        <v>5831</v>
      </c>
      <c r="M45" s="3">
        <v>1088</v>
      </c>
      <c r="N45" s="3">
        <v>2123</v>
      </c>
      <c r="O45" s="3">
        <v>2620</v>
      </c>
      <c r="P45" s="3">
        <v>822</v>
      </c>
      <c r="Q45" s="3">
        <v>2003</v>
      </c>
      <c r="R45" s="3">
        <v>3006</v>
      </c>
      <c r="S45" s="3">
        <v>1000</v>
      </c>
      <c r="T45" s="3">
        <v>1964</v>
      </c>
      <c r="U45" s="3">
        <v>2867</v>
      </c>
      <c r="V45" s="3">
        <v>959</v>
      </c>
      <c r="W45" s="3">
        <v>1922</v>
      </c>
      <c r="X45" s="3">
        <v>2950</v>
      </c>
      <c r="Y45" s="3">
        <v>1113</v>
      </c>
      <c r="Z45" s="3">
        <v>1997</v>
      </c>
      <c r="AA45" s="3">
        <v>2721</v>
      </c>
      <c r="AB45" s="41">
        <f>(M45+P45+S45+V45+Y45)/5</f>
        <v>996.4</v>
      </c>
      <c r="AC45" s="42">
        <f>AB46*100/L45</f>
        <v>44.211970502486707</v>
      </c>
      <c r="AD45" s="41">
        <f>(Z45+W45+T45+Q45+N45)/5</f>
        <v>2001.8</v>
      </c>
      <c r="AE45" s="42">
        <f t="shared" ref="AE45:AE50" si="24">AD45*100/L45</f>
        <v>34.330303549991427</v>
      </c>
      <c r="AF45" s="41">
        <f>(AA45+X45+U45+R45+O45)/5</f>
        <v>2832.8</v>
      </c>
      <c r="AG45" s="42">
        <f>AF45*100/L45</f>
        <v>48.58171840164637</v>
      </c>
      <c r="AH45" s="41">
        <f t="shared" ref="AH45:AH49" si="25">AB45+AD45</f>
        <v>2998.2</v>
      </c>
      <c r="AI45" s="42">
        <f t="shared" ref="AI45:AI57" si="26">AH45*100/L45</f>
        <v>51.41828159835363</v>
      </c>
      <c r="AJ45" s="3"/>
      <c r="AK45" s="3"/>
      <c r="AL45" s="3"/>
      <c r="AM45" s="7">
        <f t="shared" ref="AM45:AM50" si="27">AB45+AD45+AF45</f>
        <v>5831</v>
      </c>
      <c r="AN45" s="10"/>
      <c r="AO45" s="10"/>
    </row>
    <row r="46" spans="1:41" ht="15.75" x14ac:dyDescent="0.25">
      <c r="A46" s="3"/>
      <c r="B46" s="5" t="s">
        <v>31</v>
      </c>
      <c r="C46" s="17"/>
      <c r="D46" s="17"/>
      <c r="E46" s="17"/>
      <c r="F46" s="3">
        <v>50</v>
      </c>
      <c r="G46" s="3">
        <v>712</v>
      </c>
      <c r="H46" s="3">
        <v>1381</v>
      </c>
      <c r="I46" s="3">
        <v>73</v>
      </c>
      <c r="J46" s="3">
        <v>58</v>
      </c>
      <c r="K46" s="3">
        <v>0</v>
      </c>
      <c r="L46" s="3">
        <v>11048</v>
      </c>
      <c r="M46" s="3">
        <v>2843</v>
      </c>
      <c r="N46" s="3">
        <v>4331</v>
      </c>
      <c r="O46" s="3">
        <v>3874</v>
      </c>
      <c r="P46" s="3">
        <v>2505</v>
      </c>
      <c r="Q46" s="3">
        <v>4025</v>
      </c>
      <c r="R46" s="3">
        <v>4518</v>
      </c>
      <c r="S46" s="3">
        <v>2480</v>
      </c>
      <c r="T46" s="3">
        <v>4104</v>
      </c>
      <c r="U46" s="3">
        <v>4464</v>
      </c>
      <c r="V46" s="3">
        <v>2556</v>
      </c>
      <c r="W46" s="3">
        <v>4166</v>
      </c>
      <c r="X46" s="3">
        <v>4326</v>
      </c>
      <c r="Y46" s="3">
        <v>2506</v>
      </c>
      <c r="Z46" s="3">
        <v>4217</v>
      </c>
      <c r="AA46" s="3">
        <v>4325</v>
      </c>
      <c r="AB46" s="41">
        <f t="shared" ref="AB46:AB49" si="28">(M46+P46+S46+V46+Y46)/5</f>
        <v>2578</v>
      </c>
      <c r="AC46" s="42">
        <f t="shared" ref="AC46" si="29">AB47*100/L46</f>
        <v>31.002896451846489</v>
      </c>
      <c r="AD46" s="41">
        <f t="shared" ref="AD46:AD49" si="30">(Z46+W46+T46+Q46+N46)/5</f>
        <v>4168.6000000000004</v>
      </c>
      <c r="AE46" s="42">
        <f t="shared" si="24"/>
        <v>37.731716147719048</v>
      </c>
      <c r="AF46" s="41">
        <f t="shared" ref="AF46:AF49" si="31">(AA46+X46+U46+R46+O46)/5</f>
        <v>4301.3999999999996</v>
      </c>
      <c r="AG46" s="42">
        <f>AF46*100/L46</f>
        <v>38.93374366401158</v>
      </c>
      <c r="AH46" s="41">
        <f t="shared" si="25"/>
        <v>6746.6</v>
      </c>
      <c r="AI46" s="42">
        <f t="shared" si="26"/>
        <v>61.066256335988413</v>
      </c>
      <c r="AJ46" s="3"/>
      <c r="AK46" s="3"/>
      <c r="AL46" s="3"/>
      <c r="AM46" s="7">
        <f t="shared" si="27"/>
        <v>11048</v>
      </c>
      <c r="AN46" s="10"/>
      <c r="AO46" s="10"/>
    </row>
    <row r="47" spans="1:41" ht="15.75" x14ac:dyDescent="0.25">
      <c r="A47" s="3"/>
      <c r="B47" s="5" t="s">
        <v>32</v>
      </c>
      <c r="C47" s="17"/>
      <c r="D47" s="17"/>
      <c r="E47" s="17"/>
      <c r="F47" s="3">
        <v>50</v>
      </c>
      <c r="G47" s="3">
        <v>728</v>
      </c>
      <c r="H47" s="3">
        <v>1325</v>
      </c>
      <c r="I47" s="3">
        <v>74</v>
      </c>
      <c r="J47" s="3">
        <v>85</v>
      </c>
      <c r="K47" s="3">
        <v>0</v>
      </c>
      <c r="L47" s="3">
        <v>11719</v>
      </c>
      <c r="M47" s="3">
        <v>3990</v>
      </c>
      <c r="N47" s="3">
        <v>4589</v>
      </c>
      <c r="O47" s="3">
        <v>3140</v>
      </c>
      <c r="P47" s="3">
        <v>3265</v>
      </c>
      <c r="Q47" s="3">
        <v>4416</v>
      </c>
      <c r="R47" s="3">
        <v>4038</v>
      </c>
      <c r="S47" s="3">
        <v>3207</v>
      </c>
      <c r="T47" s="3">
        <v>4495</v>
      </c>
      <c r="U47" s="3">
        <v>4017</v>
      </c>
      <c r="V47" s="3">
        <v>3336</v>
      </c>
      <c r="W47" s="3">
        <v>4496</v>
      </c>
      <c r="X47" s="3">
        <v>3887</v>
      </c>
      <c r="Y47" s="3">
        <v>3328</v>
      </c>
      <c r="Z47" s="3">
        <v>4553</v>
      </c>
      <c r="AA47" s="3">
        <v>3838</v>
      </c>
      <c r="AB47" s="41">
        <f t="shared" si="28"/>
        <v>3425.2</v>
      </c>
      <c r="AC47" s="42">
        <f>AB47*100/L47</f>
        <v>29.227749808004095</v>
      </c>
      <c r="AD47" s="41">
        <f t="shared" si="30"/>
        <v>4509.8</v>
      </c>
      <c r="AE47" s="42">
        <f t="shared" si="24"/>
        <v>38.482805700145065</v>
      </c>
      <c r="AF47" s="41">
        <f t="shared" si="31"/>
        <v>3784</v>
      </c>
      <c r="AG47" s="42">
        <f>AF47*100/L47</f>
        <v>32.289444491850837</v>
      </c>
      <c r="AH47" s="41">
        <f t="shared" si="25"/>
        <v>7935</v>
      </c>
      <c r="AI47" s="42">
        <f t="shared" si="26"/>
        <v>67.710555508149156</v>
      </c>
      <c r="AJ47" s="3"/>
      <c r="AK47" s="3"/>
      <c r="AL47" s="3"/>
      <c r="AM47" s="7">
        <f t="shared" si="27"/>
        <v>11719</v>
      </c>
      <c r="AN47" s="10"/>
      <c r="AO47" s="10"/>
    </row>
    <row r="48" spans="1:41" ht="15.75" x14ac:dyDescent="0.25">
      <c r="A48" s="3"/>
      <c r="B48" s="4" t="s">
        <v>33</v>
      </c>
      <c r="C48" s="17"/>
      <c r="D48" s="17"/>
      <c r="E48" s="17"/>
      <c r="F48" s="3">
        <v>51</v>
      </c>
      <c r="G48" s="3">
        <v>49</v>
      </c>
      <c r="H48" s="3">
        <v>83</v>
      </c>
      <c r="I48" s="3">
        <v>0</v>
      </c>
      <c r="J48" s="3">
        <v>17</v>
      </c>
      <c r="K48" s="3">
        <v>0</v>
      </c>
      <c r="L48" s="3">
        <v>5819</v>
      </c>
      <c r="M48" s="3">
        <v>2153</v>
      </c>
      <c r="N48" s="3">
        <v>2002</v>
      </c>
      <c r="O48" s="3">
        <v>1664</v>
      </c>
      <c r="P48" s="3">
        <v>1678</v>
      </c>
      <c r="Q48" s="3">
        <v>1963</v>
      </c>
      <c r="R48" s="3">
        <v>2178</v>
      </c>
      <c r="S48" s="3">
        <v>1835</v>
      </c>
      <c r="T48" s="3">
        <v>1916</v>
      </c>
      <c r="U48" s="3">
        <v>2068</v>
      </c>
      <c r="V48" s="3">
        <v>1871</v>
      </c>
      <c r="W48" s="3">
        <v>1898</v>
      </c>
      <c r="X48" s="3">
        <v>2050</v>
      </c>
      <c r="Y48" s="3">
        <v>1941</v>
      </c>
      <c r="Z48" s="3">
        <v>2078</v>
      </c>
      <c r="AA48" s="3">
        <v>1800</v>
      </c>
      <c r="AB48" s="41">
        <f t="shared" si="28"/>
        <v>1895.6</v>
      </c>
      <c r="AC48" s="42">
        <f>AB48*100/L48</f>
        <v>32.576043993813371</v>
      </c>
      <c r="AD48" s="41">
        <f t="shared" si="30"/>
        <v>1971.4</v>
      </c>
      <c r="AE48" s="42">
        <f t="shared" si="24"/>
        <v>33.878673311565564</v>
      </c>
      <c r="AF48" s="41">
        <f t="shared" si="31"/>
        <v>1952</v>
      </c>
      <c r="AG48" s="42">
        <f>AF48*100/L48</f>
        <v>33.545282694621072</v>
      </c>
      <c r="AH48" s="41">
        <f t="shared" si="25"/>
        <v>3867</v>
      </c>
      <c r="AI48" s="42">
        <f t="shared" si="26"/>
        <v>66.454717305378935</v>
      </c>
      <c r="AJ48" s="3"/>
      <c r="AK48" s="3"/>
      <c r="AL48" s="3"/>
      <c r="AM48" s="7">
        <f t="shared" si="27"/>
        <v>5819</v>
      </c>
      <c r="AN48" s="10"/>
      <c r="AO48" s="10"/>
    </row>
    <row r="49" spans="1:41" ht="15.75" x14ac:dyDescent="0.25">
      <c r="A49" s="3"/>
      <c r="B49" s="8" t="s">
        <v>34</v>
      </c>
      <c r="C49" s="17"/>
      <c r="D49" s="17"/>
      <c r="E49" s="17"/>
      <c r="F49" s="46">
        <v>42</v>
      </c>
      <c r="G49" s="46">
        <v>1499</v>
      </c>
      <c r="H49" s="46">
        <v>705</v>
      </c>
      <c r="I49" s="46">
        <v>98</v>
      </c>
      <c r="J49" s="46">
        <v>13</v>
      </c>
      <c r="K49" s="46">
        <v>525</v>
      </c>
      <c r="L49" s="46">
        <v>7760</v>
      </c>
      <c r="M49" s="46">
        <v>2464</v>
      </c>
      <c r="N49" s="46">
        <v>3258</v>
      </c>
      <c r="O49" s="46">
        <v>2038</v>
      </c>
      <c r="P49" s="46">
        <v>1925</v>
      </c>
      <c r="Q49" s="46">
        <v>3114</v>
      </c>
      <c r="R49" s="46">
        <v>2721</v>
      </c>
      <c r="S49" s="46">
        <v>1878</v>
      </c>
      <c r="T49" s="46">
        <v>3121</v>
      </c>
      <c r="U49" s="46">
        <v>2761</v>
      </c>
      <c r="V49" s="46">
        <v>2105</v>
      </c>
      <c r="W49" s="46">
        <v>3221</v>
      </c>
      <c r="X49" s="46">
        <v>2434</v>
      </c>
      <c r="Y49" s="46">
        <v>2111</v>
      </c>
      <c r="Z49" s="46">
        <v>3190</v>
      </c>
      <c r="AA49" s="46">
        <v>2459</v>
      </c>
      <c r="AB49" s="41">
        <f t="shared" si="28"/>
        <v>2096.6</v>
      </c>
      <c r="AC49" s="42">
        <f>AB49*100/L49</f>
        <v>27.018041237113401</v>
      </c>
      <c r="AD49" s="41">
        <f t="shared" si="30"/>
        <v>3180.8</v>
      </c>
      <c r="AE49" s="42">
        <f t="shared" si="24"/>
        <v>40.989690721649481</v>
      </c>
      <c r="AF49" s="41">
        <f t="shared" si="31"/>
        <v>2482.6</v>
      </c>
      <c r="AG49" s="48">
        <f>AF49*100/L49</f>
        <v>31.992268041237114</v>
      </c>
      <c r="AH49" s="47">
        <f t="shared" si="25"/>
        <v>5277.4</v>
      </c>
      <c r="AI49" s="48">
        <f t="shared" si="26"/>
        <v>68.007731958762889</v>
      </c>
      <c r="AJ49" s="3"/>
      <c r="AK49" s="3"/>
      <c r="AL49" s="3"/>
      <c r="AM49" s="7">
        <f t="shared" si="27"/>
        <v>7760</v>
      </c>
      <c r="AN49" s="10"/>
      <c r="AO49" s="10"/>
    </row>
    <row r="50" spans="1:41" ht="15.75" x14ac:dyDescent="0.25">
      <c r="A50" s="3">
        <v>6</v>
      </c>
      <c r="B50" s="25" t="s">
        <v>39</v>
      </c>
      <c r="C50" s="23"/>
      <c r="D50" s="23"/>
      <c r="E50" s="23"/>
      <c r="F50" s="39">
        <f>F52+F53+F54+F55+F56+F57</f>
        <v>912</v>
      </c>
      <c r="G50" s="39">
        <f t="shared" ref="G50:J50" si="32">G52+G53+G54+G55+G56+G57</f>
        <v>1398</v>
      </c>
      <c r="H50" s="39">
        <f t="shared" si="32"/>
        <v>2114</v>
      </c>
      <c r="I50" s="39">
        <f t="shared" si="32"/>
        <v>149</v>
      </c>
      <c r="J50" s="39">
        <f t="shared" si="32"/>
        <v>48</v>
      </c>
      <c r="K50" s="39">
        <v>0</v>
      </c>
      <c r="L50" s="39">
        <f>L52+L53+L54+L55+L56+L57</f>
        <v>38444</v>
      </c>
      <c r="M50" s="39">
        <f t="shared" ref="M50:AA50" si="33">M52+M53+M54+M55+M56+M57</f>
        <v>23715</v>
      </c>
      <c r="N50" s="39">
        <f t="shared" si="33"/>
        <v>10480</v>
      </c>
      <c r="O50" s="39">
        <f t="shared" si="33"/>
        <v>4249</v>
      </c>
      <c r="P50" s="39">
        <f t="shared" si="33"/>
        <v>22847</v>
      </c>
      <c r="Q50" s="39">
        <f t="shared" si="33"/>
        <v>10520</v>
      </c>
      <c r="R50" s="39">
        <f t="shared" si="33"/>
        <v>5077</v>
      </c>
      <c r="S50" s="39">
        <f t="shared" si="33"/>
        <v>23155</v>
      </c>
      <c r="T50" s="39">
        <f t="shared" si="33"/>
        <v>10661</v>
      </c>
      <c r="U50" s="39">
        <f t="shared" si="33"/>
        <v>4628</v>
      </c>
      <c r="V50" s="39">
        <f t="shared" si="33"/>
        <v>23381</v>
      </c>
      <c r="W50" s="39">
        <f t="shared" si="33"/>
        <v>10375</v>
      </c>
      <c r="X50" s="39">
        <f t="shared" si="33"/>
        <v>4688</v>
      </c>
      <c r="Y50" s="39">
        <f t="shared" si="33"/>
        <v>24243</v>
      </c>
      <c r="Z50" s="39">
        <f t="shared" si="33"/>
        <v>9891</v>
      </c>
      <c r="AA50" s="39">
        <f t="shared" si="33"/>
        <v>4310</v>
      </c>
      <c r="AB50" s="40">
        <f>(Y50+V50+S50+P50+M50)/5</f>
        <v>23468.2</v>
      </c>
      <c r="AC50" s="31">
        <f>AB50*100/L50</f>
        <v>61.045156591405679</v>
      </c>
      <c r="AD50" s="40">
        <f>(Z50+W50+T50+Q50+N50)/5</f>
        <v>10385.4</v>
      </c>
      <c r="AE50" s="31">
        <f t="shared" si="24"/>
        <v>27.014358547497658</v>
      </c>
      <c r="AF50" s="40">
        <f>(AA50+X50+U50+R50+O50)/5</f>
        <v>4590.3999999999996</v>
      </c>
      <c r="AG50" s="31">
        <v>11.94</v>
      </c>
      <c r="AH50" s="40">
        <f>AB50+AD50</f>
        <v>33853.599999999999</v>
      </c>
      <c r="AI50" s="31">
        <f t="shared" si="26"/>
        <v>88.059515138903336</v>
      </c>
      <c r="AJ50" s="39">
        <f>L56+L57</f>
        <v>12028</v>
      </c>
      <c r="AK50" s="40">
        <f>(M56+M57+N56+N57+P56+P57+Q56+Q57+S56+S57+T56+T57+V56+V57+W56+W57+Y56+Y57+Z56+Z57)/5</f>
        <v>10764</v>
      </c>
      <c r="AL50" s="31">
        <f>AK50*100/AJ50</f>
        <v>89.491187229797134</v>
      </c>
      <c r="AM50" s="7">
        <f t="shared" si="27"/>
        <v>38444</v>
      </c>
      <c r="AN50" s="11"/>
      <c r="AO50" s="11"/>
    </row>
    <row r="51" spans="1:41" ht="15.75" x14ac:dyDescent="0.25">
      <c r="A51" s="5"/>
      <c r="B51" s="19" t="s">
        <v>16</v>
      </c>
      <c r="C51" s="23"/>
      <c r="D51" s="23"/>
      <c r="E51" s="23"/>
      <c r="F51" s="39"/>
      <c r="G51" s="39"/>
      <c r="H51" s="39"/>
      <c r="I51" s="39"/>
      <c r="J51" s="39"/>
      <c r="K51" s="39"/>
      <c r="L51" s="39">
        <v>100</v>
      </c>
      <c r="M51" s="31">
        <v>61.7</v>
      </c>
      <c r="N51" s="31">
        <v>27.3</v>
      </c>
      <c r="O51" s="31">
        <v>11.1</v>
      </c>
      <c r="P51" s="31">
        <v>59.4</v>
      </c>
      <c r="Q51" s="31">
        <v>27.4</v>
      </c>
      <c r="R51" s="31">
        <v>13.2</v>
      </c>
      <c r="S51" s="31">
        <v>60.2</v>
      </c>
      <c r="T51" s="31">
        <v>27.7</v>
      </c>
      <c r="U51" s="31">
        <v>12</v>
      </c>
      <c r="V51" s="31">
        <v>60.8</v>
      </c>
      <c r="W51" s="31">
        <v>27</v>
      </c>
      <c r="X51" s="31">
        <v>12.2</v>
      </c>
      <c r="Y51" s="31">
        <v>63.1</v>
      </c>
      <c r="Z51" s="31">
        <v>25.7</v>
      </c>
      <c r="AA51" s="31">
        <v>11.2</v>
      </c>
      <c r="AB51" s="39"/>
      <c r="AC51" s="31"/>
      <c r="AD51" s="40"/>
      <c r="AE51" s="31"/>
      <c r="AF51" s="40"/>
      <c r="AG51" s="31"/>
      <c r="AH51" s="40">
        <f t="shared" ref="AH51:AH57" si="34">AB51+AD51</f>
        <v>0</v>
      </c>
      <c r="AI51" s="31">
        <f t="shared" si="26"/>
        <v>0</v>
      </c>
      <c r="AJ51" s="39"/>
      <c r="AK51" s="40"/>
      <c r="AL51" s="39"/>
      <c r="AM51" s="7"/>
      <c r="AN51" s="11"/>
      <c r="AO51" s="11"/>
    </row>
    <row r="52" spans="1:41" ht="15.75" x14ac:dyDescent="0.25">
      <c r="A52" s="5"/>
      <c r="B52" s="5" t="s">
        <v>29</v>
      </c>
      <c r="C52" s="17"/>
      <c r="D52" s="17"/>
      <c r="E52" s="17"/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2">
        <v>0</v>
      </c>
      <c r="AD52" s="41">
        <v>0</v>
      </c>
      <c r="AE52" s="42">
        <v>0</v>
      </c>
      <c r="AF52" s="41">
        <v>0</v>
      </c>
      <c r="AG52" s="42">
        <v>0</v>
      </c>
      <c r="AH52" s="41">
        <v>0</v>
      </c>
      <c r="AI52" s="42">
        <v>0</v>
      </c>
      <c r="AJ52" s="3"/>
      <c r="AK52" s="3"/>
      <c r="AL52" s="3"/>
      <c r="AM52" s="7"/>
      <c r="AN52" s="11"/>
      <c r="AO52" s="11"/>
    </row>
    <row r="53" spans="1:41" ht="15.75" x14ac:dyDescent="0.25">
      <c r="A53" s="5"/>
      <c r="B53" s="5" t="s">
        <v>30</v>
      </c>
      <c r="C53" s="17"/>
      <c r="D53" s="17"/>
      <c r="E53" s="17"/>
      <c r="F53" s="3">
        <v>156</v>
      </c>
      <c r="G53" s="3">
        <v>320</v>
      </c>
      <c r="H53" s="3">
        <v>451</v>
      </c>
      <c r="I53" s="3">
        <v>20</v>
      </c>
      <c r="J53" s="3">
        <v>5</v>
      </c>
      <c r="K53" s="3">
        <v>0</v>
      </c>
      <c r="L53" s="3">
        <v>6275</v>
      </c>
      <c r="M53" s="41">
        <v>1551</v>
      </c>
      <c r="N53" s="41">
        <v>2996</v>
      </c>
      <c r="O53" s="41">
        <v>1728</v>
      </c>
      <c r="P53" s="41">
        <v>1428</v>
      </c>
      <c r="Q53" s="41">
        <v>2791</v>
      </c>
      <c r="R53" s="41">
        <v>2056</v>
      </c>
      <c r="S53" s="41">
        <v>1434</v>
      </c>
      <c r="T53" s="41">
        <v>2893</v>
      </c>
      <c r="U53" s="41">
        <v>1948</v>
      </c>
      <c r="V53" s="41">
        <v>1529</v>
      </c>
      <c r="W53" s="41">
        <v>2821</v>
      </c>
      <c r="X53" s="41">
        <v>1925</v>
      </c>
      <c r="Y53" s="41">
        <v>1549</v>
      </c>
      <c r="Z53" s="41">
        <v>2857</v>
      </c>
      <c r="AA53" s="41">
        <v>1869</v>
      </c>
      <c r="AB53" s="41">
        <f>(Y53+V53+S53+P53+M53)/5</f>
        <v>1498.2</v>
      </c>
      <c r="AC53" s="42">
        <v>23.9</v>
      </c>
      <c r="AD53" s="41">
        <f>(Z53+W53+T53+Q53+N53)/5</f>
        <v>2871.6</v>
      </c>
      <c r="AE53" s="42">
        <v>45.8</v>
      </c>
      <c r="AF53" s="41">
        <f>(AA53+X53+U53+R53+O53)/5</f>
        <v>1905.2</v>
      </c>
      <c r="AG53" s="42">
        <v>30.4</v>
      </c>
      <c r="AH53" s="41">
        <f t="shared" si="34"/>
        <v>4369.8</v>
      </c>
      <c r="AI53" s="42">
        <f t="shared" si="26"/>
        <v>69.638247011952188</v>
      </c>
      <c r="AJ53" s="3"/>
      <c r="AK53" s="3"/>
      <c r="AL53" s="3"/>
      <c r="AM53" s="7">
        <f t="shared" ref="AM53:AM58" si="35">AB53+AD53+AF53</f>
        <v>6275</v>
      </c>
      <c r="AN53" s="11"/>
      <c r="AO53" s="11"/>
    </row>
    <row r="54" spans="1:41" ht="15.75" x14ac:dyDescent="0.25">
      <c r="A54" s="5"/>
      <c r="B54" s="5" t="s">
        <v>31</v>
      </c>
      <c r="C54" s="17"/>
      <c r="D54" s="17"/>
      <c r="E54" s="17"/>
      <c r="F54" s="3">
        <v>235</v>
      </c>
      <c r="G54" s="3">
        <v>333</v>
      </c>
      <c r="H54" s="3">
        <v>524</v>
      </c>
      <c r="I54" s="3">
        <v>37</v>
      </c>
      <c r="J54" s="3">
        <v>7</v>
      </c>
      <c r="K54" s="3">
        <v>0</v>
      </c>
      <c r="L54" s="3">
        <v>10543</v>
      </c>
      <c r="M54" s="41">
        <v>7012</v>
      </c>
      <c r="N54" s="41">
        <v>2587</v>
      </c>
      <c r="O54" s="41">
        <v>944</v>
      </c>
      <c r="P54" s="41">
        <v>7092</v>
      </c>
      <c r="Q54" s="41">
        <v>2483</v>
      </c>
      <c r="R54" s="41">
        <v>968</v>
      </c>
      <c r="S54" s="41">
        <v>7190</v>
      </c>
      <c r="T54" s="41">
        <v>2489</v>
      </c>
      <c r="U54" s="41">
        <v>864</v>
      </c>
      <c r="V54" s="41">
        <v>7145</v>
      </c>
      <c r="W54" s="41">
        <v>2466</v>
      </c>
      <c r="X54" s="41">
        <v>932</v>
      </c>
      <c r="Y54" s="41">
        <v>7663</v>
      </c>
      <c r="Z54" s="41">
        <v>2141</v>
      </c>
      <c r="AA54" s="41">
        <v>739</v>
      </c>
      <c r="AB54" s="41">
        <f t="shared" ref="AB54:AB57" si="36">(Y54+V54+S54+P54+M54)/5</f>
        <v>7220.4</v>
      </c>
      <c r="AC54" s="42">
        <v>68.5</v>
      </c>
      <c r="AD54" s="41">
        <f t="shared" ref="AD54:AD57" si="37">(Z54+W54+T54+Q54+N54)/5</f>
        <v>2433.1999999999998</v>
      </c>
      <c r="AE54" s="42">
        <v>23.1</v>
      </c>
      <c r="AF54" s="41">
        <f t="shared" ref="AF54:AF57" si="38">(AA54+X54+U54+R54+O54)/5</f>
        <v>889.4</v>
      </c>
      <c r="AG54" s="42">
        <v>8.4</v>
      </c>
      <c r="AH54" s="41">
        <f t="shared" si="34"/>
        <v>9653.5999999999985</v>
      </c>
      <c r="AI54" s="42">
        <f t="shared" si="26"/>
        <v>91.564070947548132</v>
      </c>
      <c r="AJ54" s="3"/>
      <c r="AK54" s="3"/>
      <c r="AL54" s="3"/>
      <c r="AM54" s="7">
        <f t="shared" si="35"/>
        <v>10542.999999999998</v>
      </c>
      <c r="AN54" s="11"/>
      <c r="AO54" s="11"/>
    </row>
    <row r="55" spans="1:41" ht="15.75" x14ac:dyDescent="0.25">
      <c r="A55" s="5"/>
      <c r="B55" s="5" t="s">
        <v>32</v>
      </c>
      <c r="C55" s="17"/>
      <c r="D55" s="17"/>
      <c r="E55" s="17"/>
      <c r="F55" s="3">
        <v>225</v>
      </c>
      <c r="G55" s="3">
        <v>310</v>
      </c>
      <c r="H55" s="3">
        <v>491</v>
      </c>
      <c r="I55" s="3">
        <v>34</v>
      </c>
      <c r="J55" s="3">
        <v>10</v>
      </c>
      <c r="K55" s="3">
        <v>0</v>
      </c>
      <c r="L55" s="3">
        <v>9598</v>
      </c>
      <c r="M55" s="41">
        <v>7246</v>
      </c>
      <c r="N55" s="41">
        <v>1789</v>
      </c>
      <c r="O55" s="41">
        <v>563</v>
      </c>
      <c r="P55" s="41">
        <v>7218</v>
      </c>
      <c r="Q55" s="41">
        <v>1813</v>
      </c>
      <c r="R55" s="41">
        <v>567</v>
      </c>
      <c r="S55" s="41">
        <v>7314</v>
      </c>
      <c r="T55" s="41">
        <v>1796</v>
      </c>
      <c r="U55" s="41">
        <v>488</v>
      </c>
      <c r="V55" s="41">
        <v>7340</v>
      </c>
      <c r="W55" s="41">
        <v>1710</v>
      </c>
      <c r="X55" s="41">
        <v>548</v>
      </c>
      <c r="Y55" s="41">
        <v>7450</v>
      </c>
      <c r="Z55" s="41">
        <v>1655</v>
      </c>
      <c r="AA55" s="41">
        <v>493</v>
      </c>
      <c r="AB55" s="41">
        <f t="shared" si="36"/>
        <v>7313.6</v>
      </c>
      <c r="AC55" s="42">
        <v>76.2</v>
      </c>
      <c r="AD55" s="41">
        <f t="shared" si="37"/>
        <v>1752.6</v>
      </c>
      <c r="AE55" s="42">
        <v>18.3</v>
      </c>
      <c r="AF55" s="41">
        <f t="shared" si="38"/>
        <v>531.79999999999995</v>
      </c>
      <c r="AG55" s="42">
        <v>5.5</v>
      </c>
      <c r="AH55" s="41">
        <f t="shared" si="34"/>
        <v>9066.2000000000007</v>
      </c>
      <c r="AI55" s="42">
        <f t="shared" si="26"/>
        <v>94.459262346322163</v>
      </c>
      <c r="AJ55" s="3"/>
      <c r="AK55" s="3"/>
      <c r="AL55" s="3"/>
      <c r="AM55" s="7">
        <f t="shared" si="35"/>
        <v>9598</v>
      </c>
      <c r="AN55" s="11"/>
      <c r="AO55" s="11"/>
    </row>
    <row r="56" spans="1:41" ht="15.75" x14ac:dyDescent="0.25">
      <c r="A56" s="5"/>
      <c r="B56" s="5" t="s">
        <v>33</v>
      </c>
      <c r="C56" s="17"/>
      <c r="D56" s="17"/>
      <c r="E56" s="17"/>
      <c r="F56" s="3">
        <v>118</v>
      </c>
      <c r="G56" s="3">
        <v>182</v>
      </c>
      <c r="H56" s="3">
        <v>271</v>
      </c>
      <c r="I56" s="3">
        <v>20</v>
      </c>
      <c r="J56" s="3">
        <v>10</v>
      </c>
      <c r="K56" s="3">
        <v>0</v>
      </c>
      <c r="L56" s="3">
        <v>3711</v>
      </c>
      <c r="M56" s="41">
        <v>3289</v>
      </c>
      <c r="N56" s="41">
        <v>323</v>
      </c>
      <c r="O56" s="41">
        <v>99</v>
      </c>
      <c r="P56" s="41">
        <v>3292</v>
      </c>
      <c r="Q56" s="41">
        <v>315</v>
      </c>
      <c r="R56" s="41">
        <v>104</v>
      </c>
      <c r="S56" s="41">
        <v>3343</v>
      </c>
      <c r="T56" s="41">
        <v>294</v>
      </c>
      <c r="U56" s="41">
        <v>74</v>
      </c>
      <c r="V56" s="41">
        <v>3316</v>
      </c>
      <c r="W56" s="41">
        <v>301</v>
      </c>
      <c r="X56" s="41">
        <v>94</v>
      </c>
      <c r="Y56" s="41">
        <v>3351</v>
      </c>
      <c r="Z56" s="41">
        <v>265</v>
      </c>
      <c r="AA56" s="41">
        <v>95</v>
      </c>
      <c r="AB56" s="41">
        <f t="shared" si="36"/>
        <v>3318.2</v>
      </c>
      <c r="AC56" s="42">
        <v>89.4</v>
      </c>
      <c r="AD56" s="41">
        <f t="shared" si="37"/>
        <v>299.60000000000002</v>
      </c>
      <c r="AE56" s="42">
        <v>8.1</v>
      </c>
      <c r="AF56" s="41">
        <f t="shared" si="38"/>
        <v>93.2</v>
      </c>
      <c r="AG56" s="42">
        <v>2.5</v>
      </c>
      <c r="AH56" s="41">
        <f t="shared" si="34"/>
        <v>3617.7999999999997</v>
      </c>
      <c r="AI56" s="42">
        <f t="shared" si="26"/>
        <v>97.48854756130423</v>
      </c>
      <c r="AJ56" s="3"/>
      <c r="AK56" s="3"/>
      <c r="AL56" s="3"/>
      <c r="AM56" s="7">
        <f t="shared" si="35"/>
        <v>3710.9999999999995</v>
      </c>
      <c r="AN56" s="11"/>
      <c r="AO56" s="11"/>
    </row>
    <row r="57" spans="1:41" ht="15.75" x14ac:dyDescent="0.25">
      <c r="A57" s="5"/>
      <c r="B57" s="5" t="s">
        <v>34</v>
      </c>
      <c r="C57" s="17"/>
      <c r="D57" s="17"/>
      <c r="E57" s="17"/>
      <c r="F57" s="3">
        <v>178</v>
      </c>
      <c r="G57" s="3">
        <v>253</v>
      </c>
      <c r="H57" s="3">
        <v>377</v>
      </c>
      <c r="I57" s="3">
        <v>38</v>
      </c>
      <c r="J57" s="3">
        <v>16</v>
      </c>
      <c r="K57" s="3">
        <v>0</v>
      </c>
      <c r="L57" s="3">
        <v>8317</v>
      </c>
      <c r="M57" s="41">
        <v>4617</v>
      </c>
      <c r="N57" s="41">
        <v>2785</v>
      </c>
      <c r="O57" s="41">
        <v>915</v>
      </c>
      <c r="P57" s="41">
        <v>3817</v>
      </c>
      <c r="Q57" s="41">
        <v>3118</v>
      </c>
      <c r="R57" s="41">
        <v>1382</v>
      </c>
      <c r="S57" s="41">
        <v>3874</v>
      </c>
      <c r="T57" s="41">
        <v>3189</v>
      </c>
      <c r="U57" s="41">
        <v>1254</v>
      </c>
      <c r="V57" s="41">
        <v>4051</v>
      </c>
      <c r="W57" s="41">
        <v>3077</v>
      </c>
      <c r="X57" s="41">
        <v>1189</v>
      </c>
      <c r="Y57" s="41">
        <v>4230</v>
      </c>
      <c r="Z57" s="41">
        <v>2973</v>
      </c>
      <c r="AA57" s="41">
        <v>1114</v>
      </c>
      <c r="AB57" s="41">
        <f t="shared" si="36"/>
        <v>4117.8</v>
      </c>
      <c r="AC57" s="42">
        <v>49.5</v>
      </c>
      <c r="AD57" s="41">
        <f t="shared" si="37"/>
        <v>3028.4</v>
      </c>
      <c r="AE57" s="42">
        <v>36.4</v>
      </c>
      <c r="AF57" s="41">
        <f t="shared" si="38"/>
        <v>1170.8</v>
      </c>
      <c r="AG57" s="42">
        <v>14.1</v>
      </c>
      <c r="AH57" s="41">
        <f t="shared" si="34"/>
        <v>7146.2000000000007</v>
      </c>
      <c r="AI57" s="42">
        <f t="shared" si="26"/>
        <v>85.922808705061939</v>
      </c>
      <c r="AJ57" s="3"/>
      <c r="AK57" s="3"/>
      <c r="AL57" s="3"/>
      <c r="AM57" s="7">
        <f t="shared" si="35"/>
        <v>8317</v>
      </c>
      <c r="AN57" s="11"/>
      <c r="AO57" s="11"/>
    </row>
    <row r="58" spans="1:41" ht="15.75" x14ac:dyDescent="0.25">
      <c r="A58" s="5">
        <v>7</v>
      </c>
      <c r="B58" s="13" t="s">
        <v>40</v>
      </c>
      <c r="C58" s="23"/>
      <c r="D58" s="23"/>
      <c r="E58" s="23"/>
      <c r="F58" s="39">
        <f>F60+F61+F62+F63+F64+F65</f>
        <v>751</v>
      </c>
      <c r="G58" s="39">
        <f t="shared" ref="G58:K58" si="39">G60+G61+G62+G63+G64+G65</f>
        <v>1424</v>
      </c>
      <c r="H58" s="39">
        <f t="shared" si="39"/>
        <v>1767</v>
      </c>
      <c r="I58" s="39">
        <f t="shared" si="39"/>
        <v>46</v>
      </c>
      <c r="J58" s="39">
        <f t="shared" si="39"/>
        <v>362</v>
      </c>
      <c r="K58" s="39">
        <f t="shared" si="39"/>
        <v>0</v>
      </c>
      <c r="L58" s="39">
        <f>L60+L61+L62+L63+L64+L65</f>
        <v>71410</v>
      </c>
      <c r="M58" s="39">
        <f t="shared" ref="M58:AA58" si="40">M60+M61+M62+M63+M64+M65</f>
        <v>27799</v>
      </c>
      <c r="N58" s="39">
        <f t="shared" si="40"/>
        <v>32060</v>
      </c>
      <c r="O58" s="39">
        <f t="shared" si="40"/>
        <v>11551</v>
      </c>
      <c r="P58" s="39">
        <f t="shared" si="40"/>
        <v>27040</v>
      </c>
      <c r="Q58" s="39">
        <f t="shared" si="40"/>
        <v>31948</v>
      </c>
      <c r="R58" s="39">
        <f t="shared" si="40"/>
        <v>12422</v>
      </c>
      <c r="S58" s="39">
        <f t="shared" si="40"/>
        <v>28037</v>
      </c>
      <c r="T58" s="39">
        <f t="shared" si="40"/>
        <v>32439</v>
      </c>
      <c r="U58" s="39">
        <f t="shared" si="40"/>
        <v>10934</v>
      </c>
      <c r="V58" s="39">
        <f t="shared" si="40"/>
        <v>27403</v>
      </c>
      <c r="W58" s="39">
        <f t="shared" si="40"/>
        <v>31731</v>
      </c>
      <c r="X58" s="39">
        <f t="shared" si="40"/>
        <v>12276</v>
      </c>
      <c r="Y58" s="39">
        <f t="shared" si="40"/>
        <v>28328</v>
      </c>
      <c r="Z58" s="39">
        <f t="shared" si="40"/>
        <v>32831</v>
      </c>
      <c r="AA58" s="39">
        <f t="shared" si="40"/>
        <v>10251</v>
      </c>
      <c r="AB58" s="40">
        <f>(Y58+V58+S58+P58+M58)/5</f>
        <v>27721.4</v>
      </c>
      <c r="AC58" s="31">
        <f>AB58*100/L58</f>
        <v>38.8200532138356</v>
      </c>
      <c r="AD58" s="40">
        <f>(Z58+W58+T58+Q58+N58)/5</f>
        <v>32201.8</v>
      </c>
      <c r="AE58" s="31">
        <f>AD58*100/L58</f>
        <v>45.094244503570927</v>
      </c>
      <c r="AF58" s="40">
        <f>(AA58+X58+U58+R58+O58)/5</f>
        <v>11486.8</v>
      </c>
      <c r="AG58" s="31">
        <f>AF58*100/L58</f>
        <v>16.085702282593473</v>
      </c>
      <c r="AH58" s="40">
        <f>AB58+AD58</f>
        <v>59923.199999999997</v>
      </c>
      <c r="AI58" s="31">
        <f>AH58*100/L58</f>
        <v>83.914297717406527</v>
      </c>
      <c r="AJ58" s="39">
        <f>L64+L65</f>
        <v>19705</v>
      </c>
      <c r="AK58" s="40">
        <f>(M64+M65+N64+N65+P64+P65+Q64+Q65+S64+S65+T64+T65+V64+V65+W64+W65+Y64+Y65+Z64+Z65)/5</f>
        <v>16951.8</v>
      </c>
      <c r="AL58" s="31">
        <f>AK58*100/AJ58</f>
        <v>86.027911697538698</v>
      </c>
      <c r="AM58" s="7">
        <f t="shared" si="35"/>
        <v>71410</v>
      </c>
      <c r="AN58" s="11"/>
      <c r="AO58" s="11"/>
    </row>
    <row r="59" spans="1:41" ht="15.75" x14ac:dyDescent="0.25">
      <c r="A59" s="5"/>
      <c r="B59" s="19" t="s">
        <v>16</v>
      </c>
      <c r="C59" s="23"/>
      <c r="D59" s="23"/>
      <c r="E59" s="23"/>
      <c r="F59" s="39"/>
      <c r="G59" s="39"/>
      <c r="H59" s="39"/>
      <c r="I59" s="39"/>
      <c r="J59" s="39"/>
      <c r="K59" s="39"/>
      <c r="L59" s="39">
        <v>100</v>
      </c>
      <c r="M59" s="31">
        <f>M58*100/L58</f>
        <v>38.928721467581575</v>
      </c>
      <c r="N59" s="31">
        <f>N58*100/L58</f>
        <v>44.895672874947486</v>
      </c>
      <c r="O59" s="31">
        <f>O58*100/L58</f>
        <v>16.175605657470943</v>
      </c>
      <c r="P59" s="31">
        <v>37.273400000000002</v>
      </c>
      <c r="Q59" s="31">
        <v>44.038899999999998</v>
      </c>
      <c r="R59" s="31">
        <v>17.123200000000001</v>
      </c>
      <c r="S59" s="31">
        <v>38.661499999999997</v>
      </c>
      <c r="T59" s="31">
        <v>44.715699999999998</v>
      </c>
      <c r="U59" s="31">
        <v>15.071999999999999</v>
      </c>
      <c r="V59" s="31">
        <v>37.773800000000001</v>
      </c>
      <c r="W59" s="31">
        <v>43.739699999999999</v>
      </c>
      <c r="X59" s="31">
        <v>16.921900000000001</v>
      </c>
      <c r="Y59" s="31">
        <v>39.048900000000003</v>
      </c>
      <c r="Z59" s="31">
        <v>45.256</v>
      </c>
      <c r="AA59" s="31">
        <v>14.1305</v>
      </c>
      <c r="AB59" s="39"/>
      <c r="AC59" s="31"/>
      <c r="AD59" s="39"/>
      <c r="AE59" s="31"/>
      <c r="AF59" s="39"/>
      <c r="AG59" s="31"/>
      <c r="AH59" s="40"/>
      <c r="AI59" s="31"/>
      <c r="AJ59" s="39"/>
      <c r="AK59" s="40"/>
      <c r="AL59" s="39"/>
      <c r="AM59" s="7"/>
      <c r="AN59" s="11"/>
      <c r="AO59" s="11"/>
    </row>
    <row r="60" spans="1:41" ht="15.75" x14ac:dyDescent="0.25">
      <c r="A60" s="5"/>
      <c r="B60" s="5" t="s">
        <v>29</v>
      </c>
      <c r="C60" s="17"/>
      <c r="D60" s="17"/>
      <c r="E60" s="17"/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41">
        <v>0</v>
      </c>
      <c r="AC60" s="42">
        <v>0</v>
      </c>
      <c r="AD60" s="41">
        <v>0</v>
      </c>
      <c r="AE60" s="42">
        <v>0</v>
      </c>
      <c r="AF60" s="41">
        <v>0</v>
      </c>
      <c r="AG60" s="42">
        <v>0</v>
      </c>
      <c r="AH60" s="41">
        <f t="shared" ref="AH60:AH65" si="41">AB60+AD60</f>
        <v>0</v>
      </c>
      <c r="AI60" s="42">
        <v>0</v>
      </c>
      <c r="AJ60" s="3"/>
      <c r="AK60" s="3"/>
      <c r="AL60" s="3"/>
      <c r="AM60" s="7"/>
      <c r="AN60" s="11"/>
      <c r="AO60" s="11"/>
    </row>
    <row r="61" spans="1:41" ht="15.75" x14ac:dyDescent="0.25">
      <c r="A61" s="5"/>
      <c r="B61" s="5" t="s">
        <v>30</v>
      </c>
      <c r="C61" s="17"/>
      <c r="D61" s="17"/>
      <c r="E61" s="17"/>
      <c r="F61" s="3">
        <v>188</v>
      </c>
      <c r="G61" s="3">
        <v>289</v>
      </c>
      <c r="H61" s="3">
        <v>398</v>
      </c>
      <c r="I61" s="3">
        <v>10</v>
      </c>
      <c r="J61" s="3">
        <v>69</v>
      </c>
      <c r="K61" s="3">
        <v>0</v>
      </c>
      <c r="L61" s="3">
        <v>12440</v>
      </c>
      <c r="M61" s="3">
        <v>4687</v>
      </c>
      <c r="N61" s="3">
        <v>5147</v>
      </c>
      <c r="O61" s="3">
        <v>2606</v>
      </c>
      <c r="P61" s="3">
        <v>4679</v>
      </c>
      <c r="Q61" s="3">
        <v>4966</v>
      </c>
      <c r="R61" s="3">
        <v>2795</v>
      </c>
      <c r="S61" s="3">
        <v>4776</v>
      </c>
      <c r="T61" s="3">
        <v>4987</v>
      </c>
      <c r="U61" s="3">
        <v>2677</v>
      </c>
      <c r="V61" s="3">
        <v>4884</v>
      </c>
      <c r="W61" s="3">
        <v>4913</v>
      </c>
      <c r="X61" s="3">
        <v>2643</v>
      </c>
      <c r="Y61" s="3">
        <v>5024</v>
      </c>
      <c r="Z61" s="3">
        <v>4902</v>
      </c>
      <c r="AA61" s="3">
        <v>2514</v>
      </c>
      <c r="AB61" s="41">
        <f>(Y61+V61+S61+P61+M61)/5</f>
        <v>4810</v>
      </c>
      <c r="AC61" s="42">
        <v>38.665590000000002</v>
      </c>
      <c r="AD61" s="41">
        <f>(Z61+W61+T61+Q61+N61)/5</f>
        <v>4983</v>
      </c>
      <c r="AE61" s="42">
        <v>40.056269999999998</v>
      </c>
      <c r="AF61" s="41">
        <f>(AA61+X61+U61+R61+O61)/5</f>
        <v>2647</v>
      </c>
      <c r="AG61" s="42">
        <f>AF61*100/L61</f>
        <v>21.278135048231512</v>
      </c>
      <c r="AH61" s="41">
        <f t="shared" si="41"/>
        <v>9793</v>
      </c>
      <c r="AI61" s="42">
        <f t="shared" ref="AI61:AI73" si="42">AH61*100/L61</f>
        <v>78.721864951768495</v>
      </c>
      <c r="AJ61" s="3"/>
      <c r="AK61" s="3"/>
      <c r="AL61" s="3"/>
      <c r="AM61" s="7">
        <f t="shared" ref="AM61:AM66" si="43">AB61+AD61+AF61</f>
        <v>12440</v>
      </c>
      <c r="AN61" s="11"/>
      <c r="AO61" s="11"/>
    </row>
    <row r="62" spans="1:41" ht="15.75" x14ac:dyDescent="0.25">
      <c r="A62" s="5"/>
      <c r="B62" s="5" t="s">
        <v>31</v>
      </c>
      <c r="C62" s="17"/>
      <c r="D62" s="17"/>
      <c r="E62" s="17"/>
      <c r="F62" s="3">
        <v>180</v>
      </c>
      <c r="G62" s="3">
        <v>332</v>
      </c>
      <c r="H62" s="3">
        <v>425</v>
      </c>
      <c r="I62" s="3">
        <v>10</v>
      </c>
      <c r="J62" s="3">
        <v>77</v>
      </c>
      <c r="K62" s="3">
        <v>0</v>
      </c>
      <c r="L62" s="3">
        <v>20202</v>
      </c>
      <c r="M62" s="3">
        <v>7801</v>
      </c>
      <c r="N62" s="3">
        <v>9075</v>
      </c>
      <c r="O62" s="3">
        <v>3326</v>
      </c>
      <c r="P62" s="3">
        <v>7588</v>
      </c>
      <c r="Q62" s="3">
        <v>9266</v>
      </c>
      <c r="R62" s="3">
        <v>3348</v>
      </c>
      <c r="S62" s="3">
        <v>7897</v>
      </c>
      <c r="T62" s="3">
        <v>9399</v>
      </c>
      <c r="U62" s="3">
        <v>2906</v>
      </c>
      <c r="V62" s="3">
        <v>7696</v>
      </c>
      <c r="W62" s="3">
        <v>8983</v>
      </c>
      <c r="X62" s="3">
        <v>3523</v>
      </c>
      <c r="Y62" s="3">
        <v>7806</v>
      </c>
      <c r="Z62" s="3">
        <v>9620</v>
      </c>
      <c r="AA62" s="3">
        <v>2776</v>
      </c>
      <c r="AB62" s="41">
        <f t="shared" ref="AB62:AB65" si="44">(Y62+V62+S62+P62+M62)/5</f>
        <v>7757.6</v>
      </c>
      <c r="AC62" s="42">
        <v>38.40016</v>
      </c>
      <c r="AD62" s="41">
        <f t="shared" ref="AD62:AD65" si="45">(Z62+W62+T62+Q62+N62)/5</f>
        <v>9268.6</v>
      </c>
      <c r="AE62" s="42">
        <v>45.879620000000003</v>
      </c>
      <c r="AF62" s="41">
        <f t="shared" ref="AF62:AF65" si="46">(AA62+X62+U62+R62+O62)/5</f>
        <v>3175.8</v>
      </c>
      <c r="AG62" s="42">
        <f t="shared" ref="AG62:AG65" si="47">AF62*100/L62</f>
        <v>15.72022572022572</v>
      </c>
      <c r="AH62" s="41">
        <f t="shared" si="41"/>
        <v>17026.2</v>
      </c>
      <c r="AI62" s="42">
        <f t="shared" si="42"/>
        <v>84.279774279774273</v>
      </c>
      <c r="AJ62" s="3"/>
      <c r="AK62" s="3"/>
      <c r="AL62" s="3"/>
      <c r="AM62" s="7">
        <f t="shared" si="43"/>
        <v>20202</v>
      </c>
      <c r="AN62" s="11"/>
      <c r="AO62" s="11"/>
    </row>
    <row r="63" spans="1:41" ht="15.75" x14ac:dyDescent="0.25">
      <c r="A63" s="5"/>
      <c r="B63" s="5" t="s">
        <v>32</v>
      </c>
      <c r="C63" s="17"/>
      <c r="D63" s="17"/>
      <c r="E63" s="17"/>
      <c r="F63" s="3">
        <v>187</v>
      </c>
      <c r="G63" s="3">
        <v>312</v>
      </c>
      <c r="H63" s="3">
        <v>404</v>
      </c>
      <c r="I63" s="3">
        <v>17</v>
      </c>
      <c r="J63" s="3">
        <v>78</v>
      </c>
      <c r="K63" s="3">
        <v>0</v>
      </c>
      <c r="L63" s="3">
        <v>19063</v>
      </c>
      <c r="M63" s="3">
        <v>8120</v>
      </c>
      <c r="N63" s="3">
        <v>8018</v>
      </c>
      <c r="O63" s="3">
        <v>2925</v>
      </c>
      <c r="P63" s="3">
        <v>7631</v>
      </c>
      <c r="Q63" s="3">
        <v>8323</v>
      </c>
      <c r="R63" s="3">
        <v>3109</v>
      </c>
      <c r="S63" s="3">
        <v>7674</v>
      </c>
      <c r="T63" s="3">
        <v>8551</v>
      </c>
      <c r="U63" s="3">
        <v>2838</v>
      </c>
      <c r="V63" s="3">
        <v>7609</v>
      </c>
      <c r="W63" s="3">
        <v>8425</v>
      </c>
      <c r="X63" s="3">
        <v>3029</v>
      </c>
      <c r="Y63" s="3">
        <v>7901</v>
      </c>
      <c r="Z63" s="3">
        <v>8509</v>
      </c>
      <c r="AA63" s="3">
        <v>2653</v>
      </c>
      <c r="AB63" s="41">
        <f t="shared" si="44"/>
        <v>7787</v>
      </c>
      <c r="AC63" s="42">
        <v>40.848759999999999</v>
      </c>
      <c r="AD63" s="41">
        <f t="shared" si="45"/>
        <v>8365.2000000000007</v>
      </c>
      <c r="AE63" s="42">
        <v>43.881869999999999</v>
      </c>
      <c r="AF63" s="41">
        <f t="shared" si="46"/>
        <v>2910.8</v>
      </c>
      <c r="AG63" s="42">
        <f t="shared" si="47"/>
        <v>15.269369983738132</v>
      </c>
      <c r="AH63" s="41">
        <f t="shared" si="41"/>
        <v>16152.2</v>
      </c>
      <c r="AI63" s="42">
        <f t="shared" si="42"/>
        <v>84.73063001626187</v>
      </c>
      <c r="AJ63" s="3"/>
      <c r="AK63" s="3"/>
      <c r="AL63" s="3"/>
      <c r="AM63" s="7">
        <f t="shared" si="43"/>
        <v>19063</v>
      </c>
      <c r="AN63" s="11"/>
      <c r="AO63" s="11"/>
    </row>
    <row r="64" spans="1:41" ht="15.75" x14ac:dyDescent="0.25">
      <c r="A64" s="5"/>
      <c r="B64" s="5" t="s">
        <v>33</v>
      </c>
      <c r="C64" s="17"/>
      <c r="D64" s="17"/>
      <c r="E64" s="17"/>
      <c r="F64" s="3">
        <v>138</v>
      </c>
      <c r="G64" s="3">
        <v>125</v>
      </c>
      <c r="H64" s="3">
        <v>180</v>
      </c>
      <c r="I64" s="3">
        <v>9</v>
      </c>
      <c r="J64" s="3">
        <v>74</v>
      </c>
      <c r="K64" s="3">
        <v>0</v>
      </c>
      <c r="L64" s="3">
        <v>8487</v>
      </c>
      <c r="M64" s="3">
        <v>3029</v>
      </c>
      <c r="N64" s="3">
        <v>4308</v>
      </c>
      <c r="O64" s="3">
        <v>1150</v>
      </c>
      <c r="P64" s="3">
        <v>2950</v>
      </c>
      <c r="Q64" s="3">
        <v>4259</v>
      </c>
      <c r="R64" s="3">
        <v>1278</v>
      </c>
      <c r="S64" s="3">
        <v>3211</v>
      </c>
      <c r="T64" s="3">
        <v>4180</v>
      </c>
      <c r="U64" s="3">
        <v>1096</v>
      </c>
      <c r="V64" s="3">
        <v>3002</v>
      </c>
      <c r="W64" s="3">
        <v>4202</v>
      </c>
      <c r="X64" s="3">
        <v>1283</v>
      </c>
      <c r="Y64" s="3">
        <v>3142</v>
      </c>
      <c r="Z64" s="3">
        <v>4290</v>
      </c>
      <c r="AA64" s="3">
        <v>1055</v>
      </c>
      <c r="AB64" s="41">
        <f t="shared" si="44"/>
        <v>3066.8</v>
      </c>
      <c r="AC64" s="42">
        <v>36.135269999999998</v>
      </c>
      <c r="AD64" s="41">
        <f t="shared" si="45"/>
        <v>4247.8</v>
      </c>
      <c r="AE64" s="42">
        <v>50.050669999999997</v>
      </c>
      <c r="AF64" s="41">
        <f t="shared" si="46"/>
        <v>1172.4000000000001</v>
      </c>
      <c r="AG64" s="42">
        <f t="shared" si="47"/>
        <v>13.814068575468365</v>
      </c>
      <c r="AH64" s="41">
        <f t="shared" si="41"/>
        <v>7314.6</v>
      </c>
      <c r="AI64" s="42">
        <f t="shared" si="42"/>
        <v>86.185931424531631</v>
      </c>
      <c r="AJ64" s="3"/>
      <c r="AK64" s="3"/>
      <c r="AL64" s="3"/>
      <c r="AM64" s="7">
        <f t="shared" si="43"/>
        <v>8487</v>
      </c>
      <c r="AN64" s="11"/>
      <c r="AO64" s="11"/>
    </row>
    <row r="65" spans="1:41" ht="15.75" x14ac:dyDescent="0.25">
      <c r="A65" s="5"/>
      <c r="B65" s="5" t="s">
        <v>34</v>
      </c>
      <c r="C65" s="17"/>
      <c r="D65" s="17"/>
      <c r="E65" s="17"/>
      <c r="F65" s="3">
        <v>58</v>
      </c>
      <c r="G65" s="3">
        <v>366</v>
      </c>
      <c r="H65" s="3">
        <v>360</v>
      </c>
      <c r="I65" s="3">
        <v>0</v>
      </c>
      <c r="J65" s="3">
        <v>64</v>
      </c>
      <c r="K65" s="3">
        <v>0</v>
      </c>
      <c r="L65" s="3">
        <v>11218</v>
      </c>
      <c r="M65" s="3">
        <v>4162</v>
      </c>
      <c r="N65" s="3">
        <v>5512</v>
      </c>
      <c r="O65" s="3">
        <v>1544</v>
      </c>
      <c r="P65" s="3">
        <v>4192</v>
      </c>
      <c r="Q65" s="3">
        <v>5134</v>
      </c>
      <c r="R65" s="3">
        <v>1892</v>
      </c>
      <c r="S65" s="3">
        <v>4479</v>
      </c>
      <c r="T65" s="3">
        <v>5322</v>
      </c>
      <c r="U65" s="3">
        <v>1417</v>
      </c>
      <c r="V65" s="3">
        <v>4212</v>
      </c>
      <c r="W65" s="3">
        <v>5208</v>
      </c>
      <c r="X65" s="3">
        <v>1798</v>
      </c>
      <c r="Y65" s="3">
        <v>4455</v>
      </c>
      <c r="Z65" s="3">
        <v>5510</v>
      </c>
      <c r="AA65" s="3">
        <v>1253</v>
      </c>
      <c r="AB65" s="41">
        <f t="shared" si="44"/>
        <v>4300</v>
      </c>
      <c r="AC65" s="42">
        <v>38.349080000000001</v>
      </c>
      <c r="AD65" s="41">
        <f t="shared" si="45"/>
        <v>5337.2</v>
      </c>
      <c r="AE65" s="42">
        <v>47.577109999999998</v>
      </c>
      <c r="AF65" s="41">
        <f t="shared" si="46"/>
        <v>1580.8</v>
      </c>
      <c r="AG65" s="42">
        <f t="shared" si="47"/>
        <v>14.091638438224283</v>
      </c>
      <c r="AH65" s="41">
        <f t="shared" si="41"/>
        <v>9637.2000000000007</v>
      </c>
      <c r="AI65" s="42">
        <f t="shared" si="42"/>
        <v>85.908361561775735</v>
      </c>
      <c r="AJ65" s="3"/>
      <c r="AK65" s="3"/>
      <c r="AL65" s="3"/>
      <c r="AM65" s="7">
        <f t="shared" si="43"/>
        <v>11218</v>
      </c>
      <c r="AN65" s="11"/>
      <c r="AO65" s="11"/>
    </row>
    <row r="66" spans="1:41" ht="15.75" x14ac:dyDescent="0.25">
      <c r="A66" s="5">
        <v>8</v>
      </c>
      <c r="B66" s="13" t="s">
        <v>41</v>
      </c>
      <c r="C66" s="23"/>
      <c r="D66" s="23"/>
      <c r="E66" s="23"/>
      <c r="F66" s="39">
        <f>F68+F69+F70+F71+F72+F73+F74</f>
        <v>429</v>
      </c>
      <c r="G66" s="39">
        <f t="shared" ref="G66:AA66" si="48">G68+G69+G70+G71+G72+G73+G74</f>
        <v>638</v>
      </c>
      <c r="H66" s="39">
        <f t="shared" si="48"/>
        <v>1056</v>
      </c>
      <c r="I66" s="39">
        <f t="shared" si="48"/>
        <v>207</v>
      </c>
      <c r="J66" s="39">
        <f t="shared" si="48"/>
        <v>88</v>
      </c>
      <c r="K66" s="39">
        <f t="shared" si="48"/>
        <v>39</v>
      </c>
      <c r="L66" s="39">
        <f t="shared" si="48"/>
        <v>38790</v>
      </c>
      <c r="M66" s="39">
        <f t="shared" si="48"/>
        <v>13627</v>
      </c>
      <c r="N66" s="39">
        <f t="shared" si="48"/>
        <v>15278</v>
      </c>
      <c r="O66" s="39">
        <f t="shared" si="48"/>
        <v>9885</v>
      </c>
      <c r="P66" s="39">
        <f t="shared" si="48"/>
        <v>12441</v>
      </c>
      <c r="Q66" s="39">
        <f t="shared" si="48"/>
        <v>14824</v>
      </c>
      <c r="R66" s="39">
        <f t="shared" si="48"/>
        <v>11525</v>
      </c>
      <c r="S66" s="39">
        <f t="shared" si="48"/>
        <v>12903</v>
      </c>
      <c r="T66" s="39">
        <f t="shared" si="48"/>
        <v>14916</v>
      </c>
      <c r="U66" s="39">
        <f t="shared" si="48"/>
        <v>10971</v>
      </c>
      <c r="V66" s="39">
        <f t="shared" si="48"/>
        <v>12934</v>
      </c>
      <c r="W66" s="39">
        <f t="shared" si="48"/>
        <v>15192</v>
      </c>
      <c r="X66" s="39">
        <f t="shared" si="48"/>
        <v>10664</v>
      </c>
      <c r="Y66" s="39">
        <f t="shared" si="48"/>
        <v>13215</v>
      </c>
      <c r="Z66" s="39">
        <f t="shared" si="48"/>
        <v>14928</v>
      </c>
      <c r="AA66" s="39">
        <f t="shared" si="48"/>
        <v>10647</v>
      </c>
      <c r="AB66" s="40">
        <f>(Y66+V66+S66+P66+M66)/5</f>
        <v>13024</v>
      </c>
      <c r="AC66" s="31">
        <f>AB66*100/L66</f>
        <v>33.575663830884245</v>
      </c>
      <c r="AD66" s="40">
        <f>(Z66+W66+T66+Q66+N66)/5</f>
        <v>15027.6</v>
      </c>
      <c r="AE66" s="31">
        <f>AD66*100/L66</f>
        <v>38.740912606341844</v>
      </c>
      <c r="AF66" s="40">
        <f>(AA66+X66+U66+R66+O66)/5</f>
        <v>10738.4</v>
      </c>
      <c r="AG66" s="31">
        <f>AF66*100/L66</f>
        <v>27.68342356277391</v>
      </c>
      <c r="AH66" s="40">
        <f>AB66+AD66</f>
        <v>28051.599999999999</v>
      </c>
      <c r="AI66" s="31">
        <f t="shared" si="42"/>
        <v>72.31657643722609</v>
      </c>
      <c r="AJ66" s="39">
        <f>L72+L73</f>
        <v>12140</v>
      </c>
      <c r="AK66" s="40">
        <f>(M72+M73+N72+N73+P72+P73+Q72+Q73+S72+S73+T72+T73+V72+V73+W72+W73+Y72+Y73+Z72+Z73)/5</f>
        <v>9422.7999999999993</v>
      </c>
      <c r="AL66" s="31">
        <f>AK66*100/AJ66</f>
        <v>77.617792421746287</v>
      </c>
      <c r="AM66" s="7">
        <f t="shared" si="43"/>
        <v>38790</v>
      </c>
      <c r="AN66" s="10"/>
    </row>
    <row r="67" spans="1:41" ht="15.75" x14ac:dyDescent="0.25">
      <c r="A67" s="5"/>
      <c r="B67" s="13" t="s">
        <v>16</v>
      </c>
      <c r="C67" s="23"/>
      <c r="D67" s="23"/>
      <c r="E67" s="23"/>
      <c r="F67" s="39"/>
      <c r="G67" s="39"/>
      <c r="H67" s="39"/>
      <c r="I67" s="39"/>
      <c r="J67" s="39"/>
      <c r="K67" s="39"/>
      <c r="L67" s="39">
        <v>100</v>
      </c>
      <c r="M67" s="31">
        <v>35</v>
      </c>
      <c r="N67" s="31">
        <v>39</v>
      </c>
      <c r="O67" s="31">
        <v>26</v>
      </c>
      <c r="P67" s="31">
        <v>32</v>
      </c>
      <c r="Q67" s="31">
        <v>38</v>
      </c>
      <c r="R67" s="31">
        <v>30</v>
      </c>
      <c r="S67" s="31">
        <v>33</v>
      </c>
      <c r="T67" s="31">
        <v>39</v>
      </c>
      <c r="U67" s="31">
        <v>28</v>
      </c>
      <c r="V67" s="31">
        <v>33</v>
      </c>
      <c r="W67" s="31">
        <v>39</v>
      </c>
      <c r="X67" s="31">
        <v>28</v>
      </c>
      <c r="Y67" s="31">
        <v>34</v>
      </c>
      <c r="Z67" s="31">
        <v>38</v>
      </c>
      <c r="AA67" s="31">
        <v>28</v>
      </c>
      <c r="AB67" s="39"/>
      <c r="AC67" s="31"/>
      <c r="AD67" s="40"/>
      <c r="AE67" s="31"/>
      <c r="AF67" s="40"/>
      <c r="AG67" s="31"/>
      <c r="AH67" s="40"/>
      <c r="AI67" s="31"/>
      <c r="AJ67" s="39"/>
      <c r="AK67" s="40"/>
      <c r="AL67" s="39"/>
      <c r="AM67" s="7"/>
      <c r="AN67" s="10"/>
    </row>
    <row r="68" spans="1:41" ht="15.75" x14ac:dyDescent="0.25">
      <c r="A68" s="5"/>
      <c r="B68" s="5" t="s">
        <v>29</v>
      </c>
      <c r="C68" s="17"/>
      <c r="D68" s="17"/>
      <c r="E68" s="17"/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41">
        <v>0</v>
      </c>
      <c r="AC68" s="42">
        <v>0</v>
      </c>
      <c r="AD68" s="41">
        <v>0</v>
      </c>
      <c r="AE68" s="42">
        <v>0</v>
      </c>
      <c r="AF68" s="41">
        <v>0</v>
      </c>
      <c r="AG68" s="42">
        <v>0</v>
      </c>
      <c r="AH68" s="41">
        <v>0</v>
      </c>
      <c r="AI68" s="42">
        <v>0</v>
      </c>
      <c r="AJ68" s="3"/>
      <c r="AK68" s="3"/>
      <c r="AL68" s="3"/>
      <c r="AM68" s="7"/>
      <c r="AN68" s="10"/>
    </row>
    <row r="69" spans="1:41" ht="15.75" x14ac:dyDescent="0.25">
      <c r="A69" s="5"/>
      <c r="B69" s="5" t="s">
        <v>30</v>
      </c>
      <c r="C69" s="17"/>
      <c r="D69" s="17"/>
      <c r="E69" s="17"/>
      <c r="F69" s="3">
        <v>85</v>
      </c>
      <c r="G69" s="3">
        <v>100</v>
      </c>
      <c r="H69" s="3">
        <v>146</v>
      </c>
      <c r="I69" s="3">
        <v>24</v>
      </c>
      <c r="J69" s="3">
        <v>18</v>
      </c>
      <c r="K69" s="3">
        <v>2</v>
      </c>
      <c r="L69" s="3">
        <v>6711</v>
      </c>
      <c r="M69" s="3">
        <v>1958</v>
      </c>
      <c r="N69" s="3">
        <v>2492</v>
      </c>
      <c r="O69" s="3">
        <v>2261</v>
      </c>
      <c r="P69" s="3">
        <v>1793</v>
      </c>
      <c r="Q69" s="3">
        <v>2270</v>
      </c>
      <c r="R69" s="3">
        <v>2648</v>
      </c>
      <c r="S69" s="3">
        <v>1855</v>
      </c>
      <c r="T69" s="3">
        <v>2472</v>
      </c>
      <c r="U69" s="3">
        <v>2384</v>
      </c>
      <c r="V69" s="3">
        <v>1845</v>
      </c>
      <c r="W69" s="3">
        <v>2382</v>
      </c>
      <c r="X69" s="3">
        <v>2484</v>
      </c>
      <c r="Y69" s="3">
        <v>1855</v>
      </c>
      <c r="Z69" s="3">
        <v>2334</v>
      </c>
      <c r="AA69" s="3">
        <v>2522</v>
      </c>
      <c r="AB69" s="41">
        <v>1861</v>
      </c>
      <c r="AC69" s="42">
        <v>27</v>
      </c>
      <c r="AD69" s="41">
        <v>2390</v>
      </c>
      <c r="AE69" s="42">
        <v>36</v>
      </c>
      <c r="AF69" s="41">
        <v>2460</v>
      </c>
      <c r="AG69" s="42">
        <v>37</v>
      </c>
      <c r="AH69" s="41">
        <f t="shared" ref="AH69:AH73" si="49">AB69+AD69</f>
        <v>4251</v>
      </c>
      <c r="AI69" s="42">
        <f t="shared" si="42"/>
        <v>63.343763969602144</v>
      </c>
      <c r="AJ69" s="3"/>
      <c r="AK69" s="3"/>
      <c r="AL69" s="3"/>
      <c r="AM69" s="7">
        <f t="shared" ref="AM69:AM75" si="50">AB69+AD69+AF69</f>
        <v>6711</v>
      </c>
      <c r="AN69" s="10"/>
    </row>
    <row r="70" spans="1:41" ht="15.75" x14ac:dyDescent="0.25">
      <c r="A70" s="5"/>
      <c r="B70" s="5" t="s">
        <v>31</v>
      </c>
      <c r="C70" s="17"/>
      <c r="D70" s="17"/>
      <c r="E70" s="17"/>
      <c r="F70" s="3">
        <v>107</v>
      </c>
      <c r="G70" s="3">
        <v>163</v>
      </c>
      <c r="H70" s="3">
        <v>280</v>
      </c>
      <c r="I70" s="3">
        <v>36</v>
      </c>
      <c r="J70" s="3">
        <v>17</v>
      </c>
      <c r="K70" s="3">
        <v>33</v>
      </c>
      <c r="L70" s="3">
        <v>10912</v>
      </c>
      <c r="M70" s="3">
        <v>3728</v>
      </c>
      <c r="N70" s="3">
        <v>4131</v>
      </c>
      <c r="O70" s="3">
        <v>3053</v>
      </c>
      <c r="P70" s="3">
        <v>3363</v>
      </c>
      <c r="Q70" s="3">
        <v>4155</v>
      </c>
      <c r="R70" s="3">
        <v>3394</v>
      </c>
      <c r="S70" s="41">
        <v>3406</v>
      </c>
      <c r="T70" s="41">
        <v>4229</v>
      </c>
      <c r="U70" s="41">
        <v>3277</v>
      </c>
      <c r="V70" s="41">
        <v>3326</v>
      </c>
      <c r="W70" s="41">
        <v>4371</v>
      </c>
      <c r="X70" s="41">
        <v>3215</v>
      </c>
      <c r="Y70" s="41">
        <v>3371</v>
      </c>
      <c r="Z70" s="41">
        <v>4260</v>
      </c>
      <c r="AA70" s="3">
        <v>3281</v>
      </c>
      <c r="AB70" s="41">
        <v>3439</v>
      </c>
      <c r="AC70" s="42">
        <v>31</v>
      </c>
      <c r="AD70" s="41">
        <v>4229</v>
      </c>
      <c r="AE70" s="42">
        <v>39</v>
      </c>
      <c r="AF70" s="41">
        <v>3244</v>
      </c>
      <c r="AG70" s="42">
        <v>30</v>
      </c>
      <c r="AH70" s="41">
        <f t="shared" si="49"/>
        <v>7668</v>
      </c>
      <c r="AI70" s="42">
        <f t="shared" si="42"/>
        <v>70.271260997067444</v>
      </c>
      <c r="AJ70" s="3"/>
      <c r="AK70" s="3"/>
      <c r="AL70" s="3"/>
      <c r="AM70" s="7">
        <f t="shared" si="50"/>
        <v>10912</v>
      </c>
      <c r="AN70" s="10"/>
    </row>
    <row r="71" spans="1:41" ht="15.75" x14ac:dyDescent="0.25">
      <c r="A71" s="5"/>
      <c r="B71" s="5" t="s">
        <v>32</v>
      </c>
      <c r="C71" s="17"/>
      <c r="D71" s="17"/>
      <c r="E71" s="17"/>
      <c r="F71" s="3">
        <v>109</v>
      </c>
      <c r="G71" s="3">
        <v>126</v>
      </c>
      <c r="H71" s="3">
        <v>238</v>
      </c>
      <c r="I71" s="3">
        <v>42</v>
      </c>
      <c r="J71" s="3">
        <v>17</v>
      </c>
      <c r="K71" s="3">
        <v>2</v>
      </c>
      <c r="L71" s="3">
        <v>8843</v>
      </c>
      <c r="M71" s="3">
        <v>3258</v>
      </c>
      <c r="N71" s="3">
        <v>3560</v>
      </c>
      <c r="O71" s="3">
        <v>2025</v>
      </c>
      <c r="P71" s="3">
        <v>3126</v>
      </c>
      <c r="Q71" s="3">
        <v>3363</v>
      </c>
      <c r="R71" s="3">
        <v>2354</v>
      </c>
      <c r="S71" s="41">
        <v>3231</v>
      </c>
      <c r="T71" s="41">
        <v>3235</v>
      </c>
      <c r="U71" s="41">
        <v>2377</v>
      </c>
      <c r="V71" s="41">
        <v>3099</v>
      </c>
      <c r="W71" s="41">
        <v>3444</v>
      </c>
      <c r="X71" s="41">
        <v>2300</v>
      </c>
      <c r="Y71" s="41">
        <v>3225</v>
      </c>
      <c r="Z71" s="41">
        <v>3375</v>
      </c>
      <c r="AA71" s="3">
        <v>2243</v>
      </c>
      <c r="AB71" s="41">
        <v>3188</v>
      </c>
      <c r="AC71" s="42">
        <v>36</v>
      </c>
      <c r="AD71" s="41">
        <v>3395</v>
      </c>
      <c r="AE71" s="42">
        <v>38</v>
      </c>
      <c r="AF71" s="41">
        <v>2260</v>
      </c>
      <c r="AG71" s="42">
        <v>26</v>
      </c>
      <c r="AH71" s="41">
        <f t="shared" si="49"/>
        <v>6583</v>
      </c>
      <c r="AI71" s="42">
        <f t="shared" si="42"/>
        <v>74.443062309171097</v>
      </c>
      <c r="AJ71" s="3"/>
      <c r="AK71" s="3"/>
      <c r="AL71" s="3"/>
      <c r="AM71" s="7">
        <f t="shared" si="50"/>
        <v>8843</v>
      </c>
      <c r="AN71" s="10"/>
    </row>
    <row r="72" spans="1:41" ht="15.75" x14ac:dyDescent="0.25">
      <c r="A72" s="5"/>
      <c r="B72" s="5" t="s">
        <v>33</v>
      </c>
      <c r="C72" s="17"/>
      <c r="D72" s="17"/>
      <c r="E72" s="17"/>
      <c r="F72" s="3">
        <v>77</v>
      </c>
      <c r="G72" s="3">
        <v>73</v>
      </c>
      <c r="H72" s="3">
        <v>148</v>
      </c>
      <c r="I72" s="3">
        <v>47</v>
      </c>
      <c r="J72" s="3">
        <v>17</v>
      </c>
      <c r="K72" s="3">
        <v>0</v>
      </c>
      <c r="L72" s="3">
        <v>4000</v>
      </c>
      <c r="M72" s="3">
        <v>1666</v>
      </c>
      <c r="N72" s="3">
        <v>1621</v>
      </c>
      <c r="O72" s="3">
        <v>713</v>
      </c>
      <c r="P72" s="3">
        <v>1463</v>
      </c>
      <c r="Q72" s="3">
        <v>1590</v>
      </c>
      <c r="R72" s="3">
        <v>947</v>
      </c>
      <c r="S72" s="3">
        <v>1526</v>
      </c>
      <c r="T72" s="3">
        <v>1580</v>
      </c>
      <c r="U72" s="3">
        <v>894</v>
      </c>
      <c r="V72" s="3">
        <v>1584</v>
      </c>
      <c r="W72" s="3">
        <v>1578</v>
      </c>
      <c r="X72" s="3">
        <v>838</v>
      </c>
      <c r="Y72" s="3">
        <v>1620</v>
      </c>
      <c r="Z72" s="3">
        <v>1573</v>
      </c>
      <c r="AA72" s="3">
        <v>807</v>
      </c>
      <c r="AB72" s="41">
        <v>1572</v>
      </c>
      <c r="AC72" s="42">
        <v>39</v>
      </c>
      <c r="AD72" s="41">
        <v>1588</v>
      </c>
      <c r="AE72" s="42">
        <v>39</v>
      </c>
      <c r="AF72" s="41">
        <v>840</v>
      </c>
      <c r="AG72" s="42">
        <v>22</v>
      </c>
      <c r="AH72" s="41">
        <f t="shared" si="49"/>
        <v>3160</v>
      </c>
      <c r="AI72" s="42">
        <f t="shared" si="42"/>
        <v>79</v>
      </c>
      <c r="AJ72" s="3"/>
      <c r="AK72" s="3"/>
      <c r="AL72" s="3"/>
      <c r="AM72" s="7">
        <f t="shared" si="50"/>
        <v>4000</v>
      </c>
      <c r="AN72" s="10"/>
    </row>
    <row r="73" spans="1:41" ht="15.75" x14ac:dyDescent="0.25">
      <c r="A73" s="5"/>
      <c r="B73" s="5" t="s">
        <v>34</v>
      </c>
      <c r="C73" s="17"/>
      <c r="D73" s="17"/>
      <c r="E73" s="17"/>
      <c r="F73" s="3">
        <v>48</v>
      </c>
      <c r="G73" s="3">
        <v>171</v>
      </c>
      <c r="H73" s="3">
        <v>242</v>
      </c>
      <c r="I73" s="3">
        <v>57</v>
      </c>
      <c r="J73" s="3">
        <v>19</v>
      </c>
      <c r="K73" s="3">
        <v>2</v>
      </c>
      <c r="L73" s="3">
        <v>8140</v>
      </c>
      <c r="M73" s="3">
        <v>2962</v>
      </c>
      <c r="N73" s="3">
        <v>3401</v>
      </c>
      <c r="O73" s="3">
        <v>1777</v>
      </c>
      <c r="P73" s="3">
        <v>2646</v>
      </c>
      <c r="Q73" s="3">
        <v>3372</v>
      </c>
      <c r="R73" s="3">
        <v>2122</v>
      </c>
      <c r="S73" s="3">
        <v>2828</v>
      </c>
      <c r="T73" s="3">
        <v>3333</v>
      </c>
      <c r="U73" s="3">
        <v>1979</v>
      </c>
      <c r="V73" s="3">
        <v>3023</v>
      </c>
      <c r="W73" s="3">
        <v>3349</v>
      </c>
      <c r="X73" s="3">
        <v>1768</v>
      </c>
      <c r="Y73" s="3">
        <v>3087</v>
      </c>
      <c r="Z73" s="3">
        <v>3312</v>
      </c>
      <c r="AA73" s="3">
        <v>1741</v>
      </c>
      <c r="AB73" s="41">
        <v>2909</v>
      </c>
      <c r="AC73" s="42">
        <v>36</v>
      </c>
      <c r="AD73" s="41">
        <v>3353</v>
      </c>
      <c r="AE73" s="42">
        <v>41</v>
      </c>
      <c r="AF73" s="41">
        <v>1878</v>
      </c>
      <c r="AG73" s="42">
        <v>23</v>
      </c>
      <c r="AH73" s="41">
        <f t="shared" si="49"/>
        <v>6262</v>
      </c>
      <c r="AI73" s="42">
        <f t="shared" si="42"/>
        <v>76.928746928746932</v>
      </c>
      <c r="AJ73" s="3"/>
      <c r="AK73" s="3"/>
      <c r="AL73" s="3"/>
      <c r="AM73" s="7">
        <f t="shared" si="50"/>
        <v>8140</v>
      </c>
      <c r="AN73" s="10"/>
    </row>
    <row r="74" spans="1:41" ht="31.5" x14ac:dyDescent="0.25">
      <c r="A74" s="5"/>
      <c r="B74" s="4" t="s">
        <v>54</v>
      </c>
      <c r="C74" s="17"/>
      <c r="D74" s="17"/>
      <c r="E74" s="17"/>
      <c r="F74" s="3">
        <v>3</v>
      </c>
      <c r="G74" s="3">
        <v>5</v>
      </c>
      <c r="H74" s="3">
        <v>2</v>
      </c>
      <c r="I74" s="3">
        <v>1</v>
      </c>
      <c r="J74" s="3">
        <v>0</v>
      </c>
      <c r="K74" s="3">
        <v>0</v>
      </c>
      <c r="L74" s="3">
        <v>184</v>
      </c>
      <c r="M74" s="3">
        <v>55</v>
      </c>
      <c r="N74" s="3">
        <v>73</v>
      </c>
      <c r="O74" s="3">
        <v>56</v>
      </c>
      <c r="P74" s="3">
        <v>50</v>
      </c>
      <c r="Q74" s="3">
        <v>74</v>
      </c>
      <c r="R74" s="3">
        <v>60</v>
      </c>
      <c r="S74" s="3">
        <v>57</v>
      </c>
      <c r="T74" s="3">
        <v>67</v>
      </c>
      <c r="U74" s="3">
        <v>60</v>
      </c>
      <c r="V74" s="3">
        <v>57</v>
      </c>
      <c r="W74" s="3">
        <v>68</v>
      </c>
      <c r="X74" s="3">
        <v>59</v>
      </c>
      <c r="Y74" s="3">
        <v>57</v>
      </c>
      <c r="Z74" s="3">
        <v>74</v>
      </c>
      <c r="AA74" s="3">
        <v>53</v>
      </c>
      <c r="AB74" s="41">
        <v>55</v>
      </c>
      <c r="AC74" s="42">
        <v>30</v>
      </c>
      <c r="AD74" s="41">
        <v>71</v>
      </c>
      <c r="AE74" s="42">
        <v>38</v>
      </c>
      <c r="AF74" s="41">
        <v>58</v>
      </c>
      <c r="AG74" s="42">
        <v>32</v>
      </c>
      <c r="AH74" s="41">
        <f>AB74+AD74</f>
        <v>126</v>
      </c>
      <c r="AI74" s="42">
        <f>AH74*100/L74</f>
        <v>68.478260869565219</v>
      </c>
      <c r="AJ74" s="3"/>
      <c r="AK74" s="3"/>
      <c r="AL74" s="3"/>
      <c r="AM74" s="7">
        <f t="shared" si="50"/>
        <v>184</v>
      </c>
      <c r="AN74" s="10"/>
    </row>
    <row r="75" spans="1:41" ht="15.75" x14ac:dyDescent="0.25">
      <c r="A75" s="3">
        <v>9</v>
      </c>
      <c r="B75" s="13" t="s">
        <v>42</v>
      </c>
      <c r="C75" s="23"/>
      <c r="D75" s="23"/>
      <c r="E75" s="23"/>
      <c r="F75" s="39">
        <f t="shared" ref="F75:AA75" si="51">F77+F78+F79+F80+F81+F82</f>
        <v>227</v>
      </c>
      <c r="G75" s="39">
        <f t="shared" si="51"/>
        <v>626</v>
      </c>
      <c r="H75" s="39">
        <f t="shared" si="51"/>
        <v>676</v>
      </c>
      <c r="I75" s="39">
        <f t="shared" si="51"/>
        <v>452</v>
      </c>
      <c r="J75" s="39">
        <f t="shared" si="51"/>
        <v>138</v>
      </c>
      <c r="K75" s="39">
        <f t="shared" si="51"/>
        <v>0</v>
      </c>
      <c r="L75" s="39">
        <f t="shared" si="51"/>
        <v>40067</v>
      </c>
      <c r="M75" s="39">
        <f t="shared" si="51"/>
        <v>13988</v>
      </c>
      <c r="N75" s="39">
        <f t="shared" si="51"/>
        <v>15564</v>
      </c>
      <c r="O75" s="39">
        <f t="shared" si="51"/>
        <v>10515</v>
      </c>
      <c r="P75" s="39">
        <f t="shared" si="51"/>
        <v>12800.583333333332</v>
      </c>
      <c r="Q75" s="39">
        <f t="shared" si="51"/>
        <v>15283.583333333334</v>
      </c>
      <c r="R75" s="39">
        <f t="shared" si="51"/>
        <v>11982.833333333332</v>
      </c>
      <c r="S75" s="39">
        <f t="shared" si="51"/>
        <v>13254</v>
      </c>
      <c r="T75" s="39">
        <f t="shared" si="51"/>
        <v>15683</v>
      </c>
      <c r="U75" s="39">
        <f t="shared" si="51"/>
        <v>11130</v>
      </c>
      <c r="V75" s="39">
        <f t="shared" si="51"/>
        <v>13287.8</v>
      </c>
      <c r="W75" s="39">
        <f t="shared" si="51"/>
        <v>15441.6</v>
      </c>
      <c r="X75" s="39">
        <f t="shared" si="51"/>
        <v>11337.6</v>
      </c>
      <c r="Y75" s="39">
        <f t="shared" si="51"/>
        <v>13673</v>
      </c>
      <c r="Z75" s="39">
        <f t="shared" si="51"/>
        <v>15617</v>
      </c>
      <c r="AA75" s="39">
        <f t="shared" si="51"/>
        <v>10777</v>
      </c>
      <c r="AB75" s="40">
        <f>(Y75+V75+S75+P75+M75)/5</f>
        <v>13400.676666666666</v>
      </c>
      <c r="AC75" s="31">
        <f>AB75*100/L75</f>
        <v>33.445670169133365</v>
      </c>
      <c r="AD75" s="40">
        <f>(Z75+W75+T75+Q75+N75)/5</f>
        <v>15517.836666666666</v>
      </c>
      <c r="AE75" s="31">
        <f>AD75*100/L75</f>
        <v>38.729719386693951</v>
      </c>
      <c r="AF75" s="40">
        <f>(AA75+X75+U75+R75+O75)/5</f>
        <v>11148.486666666668</v>
      </c>
      <c r="AG75" s="31">
        <f>AF75*100/L75</f>
        <v>27.824610444172681</v>
      </c>
      <c r="AH75" s="40">
        <f>AB75+AD75</f>
        <v>28918.513333333332</v>
      </c>
      <c r="AI75" s="31">
        <f>AH75*100/L75</f>
        <v>72.175389555827309</v>
      </c>
      <c r="AJ75" s="39">
        <f>L81+L82</f>
        <v>15010</v>
      </c>
      <c r="AK75" s="40">
        <f>AB81+AB82+AD81+AD82</f>
        <v>12595.02</v>
      </c>
      <c r="AL75" s="31">
        <v>86.84062888482633</v>
      </c>
      <c r="AM75" s="7">
        <f t="shared" si="50"/>
        <v>40067</v>
      </c>
      <c r="AN75" s="11"/>
      <c r="AO75" s="11"/>
    </row>
    <row r="76" spans="1:41" ht="15.75" x14ac:dyDescent="0.25">
      <c r="A76" s="3"/>
      <c r="B76" s="13" t="s">
        <v>16</v>
      </c>
      <c r="C76" s="23"/>
      <c r="D76" s="23"/>
      <c r="E76" s="23"/>
      <c r="F76" s="39"/>
      <c r="G76" s="39"/>
      <c r="H76" s="39"/>
      <c r="I76" s="39"/>
      <c r="J76" s="39"/>
      <c r="K76" s="39"/>
      <c r="L76" s="39">
        <v>100</v>
      </c>
      <c r="M76" s="40">
        <v>34.81853935381092</v>
      </c>
      <c r="N76" s="40">
        <v>38.741474585552844</v>
      </c>
      <c r="O76" s="40">
        <v>26.173644645790809</v>
      </c>
      <c r="P76" s="40">
        <v>31.86285491445545</v>
      </c>
      <c r="Q76" s="40">
        <v>38.043469242130072</v>
      </c>
      <c r="R76" s="40">
        <v>29.827334428569056</v>
      </c>
      <c r="S76" s="40">
        <v>32.991487031413349</v>
      </c>
      <c r="T76" s="40">
        <v>39.037686065614579</v>
      </c>
      <c r="U76" s="40">
        <v>27.70448548812665</v>
      </c>
      <c r="V76" s="40">
        <v>33.075621048439288</v>
      </c>
      <c r="W76" s="40">
        <v>38.436799920346495</v>
      </c>
      <c r="X76" s="40">
        <v>28.826106436999055</v>
      </c>
      <c r="Y76" s="40">
        <v>34.034450141882807</v>
      </c>
      <c r="Z76" s="40">
        <v>38.873400706924876</v>
      </c>
      <c r="AA76" s="40">
        <v>26.825807736346892</v>
      </c>
      <c r="AB76" s="40"/>
      <c r="AC76" s="31"/>
      <c r="AD76" s="40"/>
      <c r="AE76" s="31"/>
      <c r="AF76" s="40"/>
      <c r="AG76" s="31"/>
      <c r="AH76" s="40"/>
      <c r="AI76" s="31"/>
      <c r="AJ76" s="55"/>
      <c r="AK76" s="55"/>
      <c r="AL76" s="39"/>
      <c r="AM76" s="7"/>
      <c r="AN76" s="11"/>
      <c r="AO76" s="11"/>
    </row>
    <row r="77" spans="1:41" ht="15.75" x14ac:dyDescent="0.25">
      <c r="A77" s="3"/>
      <c r="B77" s="5" t="s">
        <v>29</v>
      </c>
      <c r="C77" s="17"/>
      <c r="D77" s="17"/>
      <c r="E77" s="17"/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2">
        <v>0</v>
      </c>
      <c r="AD77" s="41">
        <v>0</v>
      </c>
      <c r="AE77" s="42">
        <v>0</v>
      </c>
      <c r="AF77" s="41">
        <v>0</v>
      </c>
      <c r="AG77" s="42">
        <v>0</v>
      </c>
      <c r="AH77" s="41">
        <f t="shared" ref="AH77:AH82" si="52">AB77+AD77</f>
        <v>0</v>
      </c>
      <c r="AI77" s="42">
        <v>0</v>
      </c>
      <c r="AJ77" s="41"/>
      <c r="AK77" s="41"/>
      <c r="AL77" s="42"/>
      <c r="AM77" s="7"/>
      <c r="AN77" s="11"/>
      <c r="AO77" s="11"/>
    </row>
    <row r="78" spans="1:41" ht="15.75" x14ac:dyDescent="0.25">
      <c r="A78" s="3"/>
      <c r="B78" s="5" t="s">
        <v>30</v>
      </c>
      <c r="C78" s="17"/>
      <c r="D78" s="17"/>
      <c r="E78" s="17"/>
      <c r="F78" s="3">
        <v>28</v>
      </c>
      <c r="G78" s="3">
        <v>92</v>
      </c>
      <c r="H78" s="3">
        <v>117</v>
      </c>
      <c r="I78" s="3">
        <v>59</v>
      </c>
      <c r="J78" s="3">
        <v>16</v>
      </c>
      <c r="K78" s="3">
        <v>0</v>
      </c>
      <c r="L78" s="3">
        <v>3858</v>
      </c>
      <c r="M78" s="3">
        <v>626</v>
      </c>
      <c r="N78" s="3">
        <v>1157</v>
      </c>
      <c r="O78" s="3">
        <v>2075</v>
      </c>
      <c r="P78" s="41">
        <v>569.5</v>
      </c>
      <c r="Q78" s="41">
        <v>1124.5</v>
      </c>
      <c r="R78" s="41">
        <v>2164</v>
      </c>
      <c r="S78" s="41">
        <v>550</v>
      </c>
      <c r="T78" s="41">
        <v>1073</v>
      </c>
      <c r="U78" s="41">
        <v>2235</v>
      </c>
      <c r="V78" s="41">
        <v>558.79999999999995</v>
      </c>
      <c r="W78" s="41">
        <v>1124</v>
      </c>
      <c r="X78" s="41">
        <v>2175.1999999999998</v>
      </c>
      <c r="Y78" s="41">
        <v>603</v>
      </c>
      <c r="Z78" s="41">
        <v>1127</v>
      </c>
      <c r="AA78" s="41">
        <v>2128</v>
      </c>
      <c r="AB78" s="41">
        <f>(Y78+V78+S78+P78+M78)/5</f>
        <v>581.46</v>
      </c>
      <c r="AC78" s="42">
        <v>15.07153965785381</v>
      </c>
      <c r="AD78" s="41">
        <v>1121.0999999999999</v>
      </c>
      <c r="AE78" s="42">
        <v>29.059097978227058</v>
      </c>
      <c r="AF78" s="41">
        <f>(AA78+X78+U78+R78+O78)/5</f>
        <v>2155.44</v>
      </c>
      <c r="AG78" s="42">
        <v>55.86936236391913</v>
      </c>
      <c r="AH78" s="41">
        <f t="shared" si="52"/>
        <v>1702.56</v>
      </c>
      <c r="AI78" s="42">
        <f t="shared" ref="AI78:AI82" si="53">AH78*100/L78</f>
        <v>44.13063763608087</v>
      </c>
      <c r="AJ78" s="41"/>
      <c r="AK78" s="41"/>
      <c r="AL78" s="42"/>
      <c r="AM78" s="7">
        <f t="shared" ref="AM78:AM83" si="54">AB78+AD78+AF78</f>
        <v>3858</v>
      </c>
      <c r="AN78" s="11"/>
      <c r="AO78" s="11"/>
    </row>
    <row r="79" spans="1:41" ht="15.75" x14ac:dyDescent="0.25">
      <c r="A79" s="3"/>
      <c r="B79" s="5" t="s">
        <v>31</v>
      </c>
      <c r="C79" s="17"/>
      <c r="D79" s="17"/>
      <c r="E79" s="17"/>
      <c r="F79" s="3">
        <v>55</v>
      </c>
      <c r="G79" s="3">
        <v>156</v>
      </c>
      <c r="H79" s="3">
        <v>170</v>
      </c>
      <c r="I79" s="3">
        <v>105</v>
      </c>
      <c r="J79" s="3">
        <v>36</v>
      </c>
      <c r="K79" s="3">
        <v>0</v>
      </c>
      <c r="L79" s="3">
        <v>9633</v>
      </c>
      <c r="M79" s="3">
        <v>2105</v>
      </c>
      <c r="N79" s="3">
        <v>3540</v>
      </c>
      <c r="O79" s="3">
        <v>3988</v>
      </c>
      <c r="P79" s="41">
        <v>1988.3333333333333</v>
      </c>
      <c r="Q79" s="41">
        <v>3467.3333333333335</v>
      </c>
      <c r="R79" s="41">
        <v>4177.333333333333</v>
      </c>
      <c r="S79" s="41">
        <v>1956</v>
      </c>
      <c r="T79" s="41">
        <v>3585</v>
      </c>
      <c r="U79" s="41">
        <v>4092</v>
      </c>
      <c r="V79" s="41">
        <v>2013.4</v>
      </c>
      <c r="W79" s="41">
        <v>3530.4</v>
      </c>
      <c r="X79" s="41">
        <v>4089.2</v>
      </c>
      <c r="Y79" s="41">
        <v>2186</v>
      </c>
      <c r="Z79" s="41">
        <v>3501</v>
      </c>
      <c r="AA79" s="41">
        <v>3946</v>
      </c>
      <c r="AB79" s="41">
        <v>2049.7466666666669</v>
      </c>
      <c r="AC79" s="42">
        <v>21.278383335063499</v>
      </c>
      <c r="AD79" s="41">
        <v>3524.7466666666669</v>
      </c>
      <c r="AE79" s="42">
        <v>36.590331845392576</v>
      </c>
      <c r="AF79" s="41">
        <f t="shared" ref="AF79:AF82" si="55">(AA79+X79+U79+R79+O79)/5</f>
        <v>4058.5066666666667</v>
      </c>
      <c r="AG79" s="42">
        <v>42.131284819543929</v>
      </c>
      <c r="AH79" s="41">
        <f t="shared" si="52"/>
        <v>5574.4933333333338</v>
      </c>
      <c r="AI79" s="42">
        <f t="shared" si="53"/>
        <v>57.868715180456078</v>
      </c>
      <c r="AJ79" s="41"/>
      <c r="AK79" s="41"/>
      <c r="AL79" s="42"/>
      <c r="AM79" s="7">
        <f t="shared" si="54"/>
        <v>9633</v>
      </c>
      <c r="AN79" s="11"/>
      <c r="AO79" s="11"/>
    </row>
    <row r="80" spans="1:41" ht="15.75" x14ac:dyDescent="0.25">
      <c r="A80" s="3"/>
      <c r="B80" s="5" t="s">
        <v>32</v>
      </c>
      <c r="C80" s="17"/>
      <c r="D80" s="17"/>
      <c r="E80" s="17"/>
      <c r="F80" s="3">
        <v>55</v>
      </c>
      <c r="G80" s="3">
        <v>154</v>
      </c>
      <c r="H80" s="3">
        <v>169</v>
      </c>
      <c r="I80" s="3">
        <v>114</v>
      </c>
      <c r="J80" s="3">
        <v>37</v>
      </c>
      <c r="K80" s="3">
        <v>0</v>
      </c>
      <c r="L80" s="3">
        <v>11566</v>
      </c>
      <c r="M80" s="3">
        <v>3993</v>
      </c>
      <c r="N80" s="3">
        <v>5298</v>
      </c>
      <c r="O80" s="3">
        <v>2275</v>
      </c>
      <c r="P80" s="41">
        <v>3557</v>
      </c>
      <c r="Q80" s="41">
        <v>5326</v>
      </c>
      <c r="R80" s="41">
        <v>2683</v>
      </c>
      <c r="S80" s="41">
        <v>3703</v>
      </c>
      <c r="T80" s="41">
        <v>5278</v>
      </c>
      <c r="U80" s="41">
        <v>2585</v>
      </c>
      <c r="V80" s="41">
        <v>3749.8</v>
      </c>
      <c r="W80" s="41">
        <v>5285.4</v>
      </c>
      <c r="X80" s="41">
        <v>2530.8000000000002</v>
      </c>
      <c r="Y80" s="41">
        <v>3773</v>
      </c>
      <c r="Z80" s="41">
        <v>5269</v>
      </c>
      <c r="AA80" s="41">
        <v>2524</v>
      </c>
      <c r="AB80" s="41">
        <v>3755.16</v>
      </c>
      <c r="AC80" s="42">
        <v>32.467231540722807</v>
      </c>
      <c r="AD80" s="41">
        <v>5291.2800000000007</v>
      </c>
      <c r="AE80" s="42">
        <v>45.748573404807203</v>
      </c>
      <c r="AF80" s="41">
        <f t="shared" si="55"/>
        <v>2519.56</v>
      </c>
      <c r="AG80" s="42">
        <v>21.784195054469997</v>
      </c>
      <c r="AH80" s="41">
        <f t="shared" si="52"/>
        <v>9046.44</v>
      </c>
      <c r="AI80" s="42">
        <f t="shared" si="53"/>
        <v>78.215804945529996</v>
      </c>
      <c r="AJ80" s="41"/>
      <c r="AK80" s="41"/>
      <c r="AL80" s="42"/>
      <c r="AM80" s="7">
        <f t="shared" si="54"/>
        <v>11566</v>
      </c>
      <c r="AN80" s="11"/>
      <c r="AO80" s="11"/>
    </row>
    <row r="81" spans="1:42" ht="15.75" x14ac:dyDescent="0.25">
      <c r="A81" s="3"/>
      <c r="B81" s="5" t="s">
        <v>33</v>
      </c>
      <c r="C81" s="17"/>
      <c r="D81" s="17"/>
      <c r="E81" s="17"/>
      <c r="F81" s="3">
        <v>54</v>
      </c>
      <c r="G81" s="3">
        <v>67</v>
      </c>
      <c r="H81" s="3">
        <v>92</v>
      </c>
      <c r="I81" s="3">
        <v>117</v>
      </c>
      <c r="J81" s="3">
        <v>29</v>
      </c>
      <c r="K81" s="3">
        <v>0</v>
      </c>
      <c r="L81" s="3">
        <v>9443</v>
      </c>
      <c r="M81" s="3">
        <v>5017</v>
      </c>
      <c r="N81" s="3">
        <v>3266</v>
      </c>
      <c r="O81" s="3">
        <v>1160</v>
      </c>
      <c r="P81" s="41">
        <v>4709.5</v>
      </c>
      <c r="Q81" s="41">
        <v>3254.5</v>
      </c>
      <c r="R81" s="41">
        <v>1479</v>
      </c>
      <c r="S81" s="41">
        <v>4798</v>
      </c>
      <c r="T81" s="41">
        <v>3444</v>
      </c>
      <c r="U81" s="41">
        <v>1201</v>
      </c>
      <c r="V81" s="41">
        <v>4825.8</v>
      </c>
      <c r="W81" s="41">
        <v>3292.2</v>
      </c>
      <c r="X81" s="41">
        <v>1325</v>
      </c>
      <c r="Y81" s="41">
        <v>4864</v>
      </c>
      <c r="Z81" s="41">
        <v>3417</v>
      </c>
      <c r="AA81" s="41">
        <v>1162</v>
      </c>
      <c r="AB81" s="41">
        <v>4842.8599999999997</v>
      </c>
      <c r="AC81" s="42">
        <v>51.28518479296833</v>
      </c>
      <c r="AD81" s="41">
        <v>3334.7400000000002</v>
      </c>
      <c r="AE81" s="42">
        <v>35.314412792544744</v>
      </c>
      <c r="AF81" s="41">
        <f t="shared" si="55"/>
        <v>1265.4000000000001</v>
      </c>
      <c r="AG81" s="42">
        <v>13.915069363549719</v>
      </c>
      <c r="AH81" s="41">
        <f t="shared" si="52"/>
        <v>8177.6</v>
      </c>
      <c r="AI81" s="42">
        <f t="shared" si="53"/>
        <v>86.599597585513081</v>
      </c>
      <c r="AJ81" s="41"/>
      <c r="AK81" s="41"/>
      <c r="AL81" s="42"/>
      <c r="AM81" s="7">
        <f t="shared" si="54"/>
        <v>9443</v>
      </c>
      <c r="AN81" s="11"/>
      <c r="AO81" s="11"/>
      <c r="AP81" s="7"/>
    </row>
    <row r="82" spans="1:42" ht="15.75" x14ac:dyDescent="0.25">
      <c r="A82" s="3"/>
      <c r="B82" s="5" t="s">
        <v>34</v>
      </c>
      <c r="C82" s="17"/>
      <c r="D82" s="17"/>
      <c r="E82" s="17"/>
      <c r="F82" s="3">
        <v>35</v>
      </c>
      <c r="G82" s="3">
        <v>157</v>
      </c>
      <c r="H82" s="3">
        <v>128</v>
      </c>
      <c r="I82" s="3">
        <v>57</v>
      </c>
      <c r="J82" s="3">
        <v>20</v>
      </c>
      <c r="K82" s="3">
        <v>0</v>
      </c>
      <c r="L82" s="3">
        <v>5567</v>
      </c>
      <c r="M82" s="3">
        <v>2247</v>
      </c>
      <c r="N82" s="3">
        <v>2303</v>
      </c>
      <c r="O82" s="3">
        <v>1017</v>
      </c>
      <c r="P82" s="41">
        <v>1976.25</v>
      </c>
      <c r="Q82" s="41">
        <v>2111.25</v>
      </c>
      <c r="R82" s="41">
        <v>1479.5</v>
      </c>
      <c r="S82" s="41">
        <v>2247</v>
      </c>
      <c r="T82" s="41">
        <v>2303</v>
      </c>
      <c r="U82" s="41">
        <v>1017</v>
      </c>
      <c r="V82" s="41">
        <v>2140</v>
      </c>
      <c r="W82" s="41">
        <v>2209.6</v>
      </c>
      <c r="X82" s="41">
        <v>1217.4000000000001</v>
      </c>
      <c r="Y82" s="41">
        <v>2247</v>
      </c>
      <c r="Z82" s="41">
        <v>2303</v>
      </c>
      <c r="AA82" s="41">
        <v>1017</v>
      </c>
      <c r="AB82" s="41">
        <v>2171.4499999999998</v>
      </c>
      <c r="AC82" s="42">
        <v>39.005748158792883</v>
      </c>
      <c r="AD82" s="41">
        <v>2245.9700000000003</v>
      </c>
      <c r="AE82" s="42">
        <v>40.344350637686368</v>
      </c>
      <c r="AF82" s="41">
        <f t="shared" si="55"/>
        <v>1149.58</v>
      </c>
      <c r="AG82" s="42">
        <v>20.649901203520749</v>
      </c>
      <c r="AH82" s="41">
        <f t="shared" si="52"/>
        <v>4417.42</v>
      </c>
      <c r="AI82" s="42">
        <f t="shared" si="53"/>
        <v>79.350098796479259</v>
      </c>
      <c r="AJ82" s="41"/>
      <c r="AK82" s="41"/>
      <c r="AL82" s="42"/>
      <c r="AM82" s="7">
        <f t="shared" si="54"/>
        <v>5567</v>
      </c>
      <c r="AN82" s="11"/>
      <c r="AO82" s="11"/>
    </row>
    <row r="83" spans="1:42" ht="15.75" x14ac:dyDescent="0.25">
      <c r="A83" s="3">
        <v>10</v>
      </c>
      <c r="B83" s="13" t="s">
        <v>43</v>
      </c>
      <c r="C83" s="32"/>
      <c r="D83" s="32"/>
      <c r="E83" s="32"/>
      <c r="F83" s="39">
        <f>F85+F86+F87+F88+F89+F90</f>
        <v>482</v>
      </c>
      <c r="G83" s="39">
        <f t="shared" ref="G83:AA83" si="56">G85+G86+G87+G88+G89+G90</f>
        <v>863</v>
      </c>
      <c r="H83" s="39">
        <f t="shared" si="56"/>
        <v>446</v>
      </c>
      <c r="I83" s="39">
        <f t="shared" si="56"/>
        <v>663</v>
      </c>
      <c r="J83" s="39">
        <f t="shared" si="56"/>
        <v>343</v>
      </c>
      <c r="K83" s="39">
        <f t="shared" si="56"/>
        <v>0</v>
      </c>
      <c r="L83" s="40">
        <f t="shared" si="56"/>
        <v>23217</v>
      </c>
      <c r="M83" s="40">
        <f t="shared" si="56"/>
        <v>10369.52672339146</v>
      </c>
      <c r="N83" s="40">
        <f t="shared" si="56"/>
        <v>9008.9074733096095</v>
      </c>
      <c r="O83" s="40">
        <f t="shared" si="56"/>
        <v>3838.5658362989325</v>
      </c>
      <c r="P83" s="40">
        <f t="shared" si="56"/>
        <v>9009</v>
      </c>
      <c r="Q83" s="40">
        <f t="shared" si="56"/>
        <v>9424</v>
      </c>
      <c r="R83" s="40">
        <f t="shared" si="56"/>
        <v>4784</v>
      </c>
      <c r="S83" s="40">
        <f t="shared" si="56"/>
        <v>9345.9430604982208</v>
      </c>
      <c r="T83" s="40">
        <f t="shared" si="56"/>
        <v>9416.3558718861204</v>
      </c>
      <c r="U83" s="40">
        <f t="shared" si="56"/>
        <v>4454.7010676156588</v>
      </c>
      <c r="V83" s="40">
        <f t="shared" si="56"/>
        <v>9509</v>
      </c>
      <c r="W83" s="40">
        <f t="shared" si="56"/>
        <v>9338</v>
      </c>
      <c r="X83" s="40">
        <f t="shared" si="56"/>
        <v>4370</v>
      </c>
      <c r="Y83" s="40">
        <f t="shared" si="56"/>
        <v>9725.5693950177938</v>
      </c>
      <c r="Z83" s="40">
        <f t="shared" si="56"/>
        <v>9269.7971530249106</v>
      </c>
      <c r="AA83" s="40">
        <f t="shared" si="56"/>
        <v>4221.6334519572956</v>
      </c>
      <c r="AB83" s="40">
        <f>(Y83+V83+S83+P83+M83)/5</f>
        <v>9591.8078357814957</v>
      </c>
      <c r="AC83" s="31">
        <f>AB83*100/L83</f>
        <v>41.313726303060236</v>
      </c>
      <c r="AD83" s="40">
        <f>(Z83+W83+T83+Q83+N83)/5</f>
        <v>9291.4120996441288</v>
      </c>
      <c r="AE83" s="31">
        <f>AD83*100/L83</f>
        <v>40.019865183460951</v>
      </c>
      <c r="AF83" s="40">
        <f>(AA83+X83+U83+R83+O83)/5</f>
        <v>4333.7800711743785</v>
      </c>
      <c r="AG83" s="31">
        <f>AF83*100/L83</f>
        <v>18.666408541906268</v>
      </c>
      <c r="AH83" s="40">
        <f>AB83+AD83</f>
        <v>18883.219935425623</v>
      </c>
      <c r="AI83" s="31">
        <f>AH83*100/L83</f>
        <v>81.333591486521186</v>
      </c>
      <c r="AJ83" s="39">
        <f>L90+L89</f>
        <v>6181</v>
      </c>
      <c r="AK83" s="39">
        <f>(M89+M90+N89+N90+P89+P90+Q89+Q90+S89+S90+T89+T90+V89+V90+W89+W90+Y89+Y90+Z89+Z90)/5</f>
        <v>5156.0199354256229</v>
      </c>
      <c r="AL83" s="31">
        <f>AK83*100/AJ83</f>
        <v>83.417245355535073</v>
      </c>
      <c r="AM83" s="7">
        <f t="shared" si="54"/>
        <v>23217.000006599999</v>
      </c>
      <c r="AN83" s="7"/>
      <c r="AO83" s="11"/>
    </row>
    <row r="84" spans="1:42" ht="15.75" x14ac:dyDescent="0.25">
      <c r="A84" s="3"/>
      <c r="B84" s="13" t="s">
        <v>16</v>
      </c>
      <c r="C84" s="32"/>
      <c r="D84" s="32"/>
      <c r="E84" s="32"/>
      <c r="F84" s="39"/>
      <c r="G84" s="39"/>
      <c r="H84" s="39"/>
      <c r="I84" s="39"/>
      <c r="J84" s="39"/>
      <c r="K84" s="39"/>
      <c r="L84" s="39">
        <v>100</v>
      </c>
      <c r="M84" s="31">
        <v>44.663508305945903</v>
      </c>
      <c r="N84" s="31">
        <v>38.803064449798036</v>
      </c>
      <c r="O84" s="31">
        <v>17</v>
      </c>
      <c r="P84" s="31">
        <v>38.803462979713139</v>
      </c>
      <c r="Q84" s="31">
        <v>41</v>
      </c>
      <c r="R84" s="31">
        <v>20.605590730929922</v>
      </c>
      <c r="S84" s="31">
        <v>40.254740321739334</v>
      </c>
      <c r="T84" s="31">
        <v>40.558021587139258</v>
      </c>
      <c r="U84" s="31">
        <v>19.187238091121415</v>
      </c>
      <c r="V84" s="31">
        <v>40.957057328681572</v>
      </c>
      <c r="W84" s="31">
        <v>40.22052806133437</v>
      </c>
      <c r="X84" s="31">
        <v>18.822414609984062</v>
      </c>
      <c r="Y84" s="31">
        <v>41.889862579221237</v>
      </c>
      <c r="Z84" s="31">
        <v>39.926765529676146</v>
      </c>
      <c r="AA84" s="31">
        <v>18.180643493991472</v>
      </c>
      <c r="AB84" s="39"/>
      <c r="AC84" s="39"/>
      <c r="AD84" s="39"/>
      <c r="AE84" s="39"/>
      <c r="AF84" s="39"/>
      <c r="AG84" s="39"/>
      <c r="AH84" s="39"/>
      <c r="AI84" s="39"/>
      <c r="AJ84" s="39"/>
      <c r="AK84" s="40"/>
      <c r="AL84" s="39"/>
      <c r="AM84" s="7"/>
      <c r="AN84" s="7"/>
      <c r="AO84" s="11"/>
    </row>
    <row r="85" spans="1:42" ht="15.75" x14ac:dyDescent="0.25">
      <c r="A85" s="3"/>
      <c r="B85" s="5" t="s">
        <v>29</v>
      </c>
      <c r="C85" s="17"/>
      <c r="D85" s="17"/>
      <c r="E85" s="17"/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42">
        <v>0</v>
      </c>
      <c r="AJ85" s="3"/>
      <c r="AK85" s="3"/>
      <c r="AL85" s="3"/>
      <c r="AM85" s="7"/>
      <c r="AN85" s="7"/>
      <c r="AO85" s="11"/>
    </row>
    <row r="86" spans="1:42" ht="15.75" x14ac:dyDescent="0.25">
      <c r="A86" s="3"/>
      <c r="B86" s="5" t="s">
        <v>30</v>
      </c>
      <c r="C86" s="17"/>
      <c r="D86" s="17"/>
      <c r="E86" s="17"/>
      <c r="F86" s="3">
        <v>71</v>
      </c>
      <c r="G86" s="3">
        <v>131</v>
      </c>
      <c r="H86" s="3">
        <v>91</v>
      </c>
      <c r="I86" s="3">
        <v>48</v>
      </c>
      <c r="J86" s="3">
        <v>67</v>
      </c>
      <c r="K86" s="3">
        <v>0</v>
      </c>
      <c r="L86" s="3">
        <v>3712</v>
      </c>
      <c r="M86" s="3">
        <v>1278</v>
      </c>
      <c r="N86" s="3">
        <v>1501</v>
      </c>
      <c r="O86" s="3">
        <v>933</v>
      </c>
      <c r="P86" s="3">
        <v>1163</v>
      </c>
      <c r="Q86" s="3">
        <v>1515</v>
      </c>
      <c r="R86" s="3">
        <v>1034</v>
      </c>
      <c r="S86" s="3">
        <v>1146</v>
      </c>
      <c r="T86" s="3">
        <v>1540</v>
      </c>
      <c r="U86" s="3">
        <v>1026</v>
      </c>
      <c r="V86" s="3">
        <v>1197</v>
      </c>
      <c r="W86" s="3">
        <v>1538</v>
      </c>
      <c r="X86" s="3">
        <v>977</v>
      </c>
      <c r="Y86" s="3">
        <v>1209</v>
      </c>
      <c r="Z86" s="3">
        <v>1594</v>
      </c>
      <c r="AA86" s="3">
        <v>909</v>
      </c>
      <c r="AB86" s="41">
        <f>(Y86+V86+S86+P86+M86)/5</f>
        <v>1198.5999999999999</v>
      </c>
      <c r="AC86" s="42">
        <f>AB86*100/L86</f>
        <v>32.289870689655167</v>
      </c>
      <c r="AD86" s="41">
        <f>(Z86+W86+T86+Q86+N86)/5</f>
        <v>1537.6</v>
      </c>
      <c r="AE86" s="42">
        <f>AD86*100/L86</f>
        <v>41.422413793103445</v>
      </c>
      <c r="AF86" s="41">
        <f>(AA86+X86+U86+R86+O86)/5</f>
        <v>975.8</v>
      </c>
      <c r="AG86" s="42">
        <f>AF86*100/L86</f>
        <v>26.287715517241381</v>
      </c>
      <c r="AH86" s="41">
        <f>AB86+AD86</f>
        <v>2736.2</v>
      </c>
      <c r="AI86" s="42">
        <f>AH86*100/L86</f>
        <v>73.712284482758619</v>
      </c>
      <c r="AJ86" s="3"/>
      <c r="AK86" s="3"/>
      <c r="AL86" s="3"/>
      <c r="AM86" s="7">
        <f t="shared" ref="AM86:AM91" si="57">AB86+AD86+AF86</f>
        <v>3712</v>
      </c>
      <c r="AN86" s="7"/>
      <c r="AO86" s="11"/>
    </row>
    <row r="87" spans="1:42" ht="15.75" x14ac:dyDescent="0.25">
      <c r="A87" s="3"/>
      <c r="B87" s="5" t="s">
        <v>31</v>
      </c>
      <c r="C87" s="17"/>
      <c r="D87" s="17"/>
      <c r="E87" s="17"/>
      <c r="F87" s="3">
        <v>112</v>
      </c>
      <c r="G87" s="3">
        <v>228</v>
      </c>
      <c r="H87" s="3">
        <v>120</v>
      </c>
      <c r="I87" s="3">
        <v>169</v>
      </c>
      <c r="J87" s="3">
        <v>90</v>
      </c>
      <c r="K87" s="3">
        <v>0</v>
      </c>
      <c r="L87" s="3">
        <v>5012</v>
      </c>
      <c r="M87" s="3">
        <v>2046</v>
      </c>
      <c r="N87" s="3">
        <v>2032</v>
      </c>
      <c r="O87" s="3">
        <v>934</v>
      </c>
      <c r="P87" s="3">
        <v>1834</v>
      </c>
      <c r="Q87" s="3">
        <v>2108</v>
      </c>
      <c r="R87" s="3">
        <v>1070</v>
      </c>
      <c r="S87" s="3">
        <v>1874</v>
      </c>
      <c r="T87" s="3">
        <v>2176</v>
      </c>
      <c r="U87" s="3">
        <v>962</v>
      </c>
      <c r="V87" s="3">
        <v>1893</v>
      </c>
      <c r="W87" s="3">
        <v>2110</v>
      </c>
      <c r="X87" s="3">
        <v>1009</v>
      </c>
      <c r="Y87" s="3">
        <v>1981</v>
      </c>
      <c r="Z87" s="3">
        <v>2113</v>
      </c>
      <c r="AA87" s="3">
        <v>918</v>
      </c>
      <c r="AB87" s="41">
        <f t="shared" ref="AB87:AB90" si="58">(Y87+V87+S87+P87+M87)/5</f>
        <v>1925.6</v>
      </c>
      <c r="AC87" s="42">
        <f t="shared" ref="AC87:AC90" si="59">AB87*100/L87</f>
        <v>38.419792498004789</v>
      </c>
      <c r="AD87" s="41">
        <f t="shared" ref="AD87:AD90" si="60">(Z87+W87+T87+Q87+N87)/5</f>
        <v>2107.8000000000002</v>
      </c>
      <c r="AE87" s="42">
        <f t="shared" ref="AE87:AE90" si="61">AD87*100/L87</f>
        <v>42.055067837190748</v>
      </c>
      <c r="AF87" s="41">
        <f t="shared" ref="AF87:AF90" si="62">(AA87+X87+U87+R87+O87)/5</f>
        <v>978.6</v>
      </c>
      <c r="AG87" s="42">
        <f t="shared" ref="AG87:AG90" si="63">AF87*100/L87</f>
        <v>19.52513966480447</v>
      </c>
      <c r="AH87" s="41">
        <f t="shared" ref="AH87:AH90" si="64">AB87+AD87</f>
        <v>4033.4</v>
      </c>
      <c r="AI87" s="42">
        <f t="shared" ref="AI87:AI90" si="65">AH87*100/L87</f>
        <v>80.47486033519553</v>
      </c>
      <c r="AJ87" s="3"/>
      <c r="AK87" s="3"/>
      <c r="AL87" s="3"/>
      <c r="AM87" s="7">
        <f t="shared" si="57"/>
        <v>5012</v>
      </c>
      <c r="AN87" s="7"/>
      <c r="AO87" s="11"/>
    </row>
    <row r="88" spans="1:42" ht="15.75" x14ac:dyDescent="0.25">
      <c r="A88" s="3"/>
      <c r="B88" s="5" t="s">
        <v>32</v>
      </c>
      <c r="C88" s="17"/>
      <c r="D88" s="17"/>
      <c r="E88" s="17"/>
      <c r="F88" s="3">
        <v>138</v>
      </c>
      <c r="G88" s="3">
        <v>240</v>
      </c>
      <c r="H88" s="3">
        <v>94</v>
      </c>
      <c r="I88" s="3">
        <v>191</v>
      </c>
      <c r="J88" s="3">
        <v>88</v>
      </c>
      <c r="K88" s="3">
        <v>0</v>
      </c>
      <c r="L88" s="3">
        <v>8312</v>
      </c>
      <c r="M88" s="3">
        <v>3934</v>
      </c>
      <c r="N88" s="3">
        <v>3222</v>
      </c>
      <c r="O88" s="3">
        <v>1156</v>
      </c>
      <c r="P88" s="3">
        <v>3402</v>
      </c>
      <c r="Q88" s="3">
        <v>3387</v>
      </c>
      <c r="R88" s="3">
        <v>1523</v>
      </c>
      <c r="S88" s="3">
        <v>3575</v>
      </c>
      <c r="T88" s="3">
        <v>3323</v>
      </c>
      <c r="U88" s="3">
        <v>1414</v>
      </c>
      <c r="V88" s="3">
        <v>3697</v>
      </c>
      <c r="W88" s="3">
        <v>3304</v>
      </c>
      <c r="X88" s="3">
        <v>1311</v>
      </c>
      <c r="Y88" s="3">
        <v>3742</v>
      </c>
      <c r="Z88" s="3">
        <v>3202</v>
      </c>
      <c r="AA88" s="3">
        <v>1368</v>
      </c>
      <c r="AB88" s="41">
        <f t="shared" si="58"/>
        <v>3670</v>
      </c>
      <c r="AC88" s="42">
        <f t="shared" si="59"/>
        <v>44.153031761308952</v>
      </c>
      <c r="AD88" s="41">
        <f t="shared" si="60"/>
        <v>3287.6</v>
      </c>
      <c r="AE88" s="42">
        <f t="shared" si="61"/>
        <v>39.552454282964391</v>
      </c>
      <c r="AF88" s="41">
        <f t="shared" si="62"/>
        <v>1354.4</v>
      </c>
      <c r="AG88" s="42">
        <f t="shared" si="63"/>
        <v>16.294513955726661</v>
      </c>
      <c r="AH88" s="41">
        <f t="shared" si="64"/>
        <v>6957.6</v>
      </c>
      <c r="AI88" s="42">
        <f t="shared" si="65"/>
        <v>83.705486044273343</v>
      </c>
      <c r="AJ88" s="3"/>
      <c r="AK88" s="3"/>
      <c r="AL88" s="3"/>
      <c r="AM88" s="7">
        <f t="shared" si="57"/>
        <v>8312</v>
      </c>
      <c r="AN88" s="7"/>
      <c r="AO88" s="11"/>
    </row>
    <row r="89" spans="1:42" ht="15.75" x14ac:dyDescent="0.25">
      <c r="A89" s="3"/>
      <c r="B89" s="5" t="s">
        <v>33</v>
      </c>
      <c r="C89" s="17"/>
      <c r="D89" s="17"/>
      <c r="E89" s="17"/>
      <c r="F89" s="3">
        <v>102</v>
      </c>
      <c r="G89" s="3">
        <v>34</v>
      </c>
      <c r="H89" s="3">
        <v>19</v>
      </c>
      <c r="I89" s="3">
        <v>67</v>
      </c>
      <c r="J89" s="3">
        <v>64</v>
      </c>
      <c r="K89" s="3">
        <v>0</v>
      </c>
      <c r="L89" s="3">
        <v>4311</v>
      </c>
      <c r="M89" s="3">
        <v>2447.0000330000003</v>
      </c>
      <c r="N89" s="3">
        <v>1373</v>
      </c>
      <c r="O89" s="3">
        <v>491</v>
      </c>
      <c r="P89" s="3">
        <v>2112</v>
      </c>
      <c r="Q89" s="3">
        <v>1535</v>
      </c>
      <c r="R89" s="3">
        <v>664</v>
      </c>
      <c r="S89" s="3">
        <v>2215</v>
      </c>
      <c r="T89" s="3">
        <v>1477</v>
      </c>
      <c r="U89" s="3">
        <v>619</v>
      </c>
      <c r="V89" s="3">
        <v>2193</v>
      </c>
      <c r="W89" s="3">
        <v>1507</v>
      </c>
      <c r="X89" s="3">
        <v>611</v>
      </c>
      <c r="Y89" s="3">
        <v>2226</v>
      </c>
      <c r="Z89" s="3">
        <v>1479</v>
      </c>
      <c r="AA89" s="3">
        <v>606</v>
      </c>
      <c r="AB89" s="41">
        <f t="shared" si="58"/>
        <v>2238.6000066000001</v>
      </c>
      <c r="AC89" s="42">
        <f t="shared" si="59"/>
        <v>51.927627153792628</v>
      </c>
      <c r="AD89" s="41">
        <f t="shared" si="60"/>
        <v>1474.2</v>
      </c>
      <c r="AE89" s="42">
        <f t="shared" si="61"/>
        <v>34.196242171189979</v>
      </c>
      <c r="AF89" s="41">
        <f t="shared" si="62"/>
        <v>598.20000000000005</v>
      </c>
      <c r="AG89" s="42">
        <f t="shared" si="63"/>
        <v>13.876130828114128</v>
      </c>
      <c r="AH89" s="41">
        <f t="shared" si="64"/>
        <v>3712.8000066000004</v>
      </c>
      <c r="AI89" s="42">
        <f t="shared" si="65"/>
        <v>86.123869324982607</v>
      </c>
      <c r="AJ89" s="3"/>
      <c r="AK89" s="3"/>
      <c r="AL89" s="3"/>
      <c r="AM89" s="7">
        <f t="shared" si="57"/>
        <v>4311.0000066000002</v>
      </c>
      <c r="AN89" s="7"/>
      <c r="AO89" s="11"/>
    </row>
    <row r="90" spans="1:42" ht="15.75" x14ac:dyDescent="0.25">
      <c r="A90" s="3"/>
      <c r="B90" s="5" t="s">
        <v>34</v>
      </c>
      <c r="C90" s="17"/>
      <c r="D90" s="17"/>
      <c r="E90" s="17"/>
      <c r="F90" s="3">
        <v>59</v>
      </c>
      <c r="G90" s="3">
        <v>230</v>
      </c>
      <c r="H90" s="3">
        <v>122</v>
      </c>
      <c r="I90" s="3">
        <v>188</v>
      </c>
      <c r="J90" s="3">
        <v>34</v>
      </c>
      <c r="K90" s="3">
        <v>0</v>
      </c>
      <c r="L90" s="3">
        <v>1870</v>
      </c>
      <c r="M90" s="41">
        <v>664.52669039145906</v>
      </c>
      <c r="N90" s="41">
        <v>880.90747330960858</v>
      </c>
      <c r="O90" s="41">
        <v>324.56583629893237</v>
      </c>
      <c r="P90" s="3">
        <v>498</v>
      </c>
      <c r="Q90" s="3">
        <v>879</v>
      </c>
      <c r="R90" s="3">
        <v>493</v>
      </c>
      <c r="S90" s="41">
        <v>535.94306049822058</v>
      </c>
      <c r="T90" s="41">
        <v>900.35587188612101</v>
      </c>
      <c r="U90" s="41">
        <v>433.70106761565836</v>
      </c>
      <c r="V90" s="41">
        <v>529</v>
      </c>
      <c r="W90" s="41">
        <v>879</v>
      </c>
      <c r="X90" s="41">
        <v>462</v>
      </c>
      <c r="Y90" s="41">
        <v>567.56939501779357</v>
      </c>
      <c r="Z90" s="41">
        <v>881.79715302491104</v>
      </c>
      <c r="AA90" s="41">
        <v>420.63345195729539</v>
      </c>
      <c r="AB90" s="41">
        <f t="shared" si="58"/>
        <v>559.00782918149457</v>
      </c>
      <c r="AC90" s="42">
        <f t="shared" si="59"/>
        <v>29.893466801149444</v>
      </c>
      <c r="AD90" s="41">
        <f t="shared" si="60"/>
        <v>884.2120996441281</v>
      </c>
      <c r="AE90" s="42">
        <f t="shared" si="61"/>
        <v>47.284069499685998</v>
      </c>
      <c r="AF90" s="41">
        <f t="shared" si="62"/>
        <v>426.78007117437721</v>
      </c>
      <c r="AG90" s="42">
        <f t="shared" si="63"/>
        <v>22.822463699164558</v>
      </c>
      <c r="AH90" s="41">
        <f t="shared" si="64"/>
        <v>1443.2199288256227</v>
      </c>
      <c r="AI90" s="42">
        <f t="shared" si="65"/>
        <v>77.177536300835442</v>
      </c>
      <c r="AJ90" s="3"/>
      <c r="AK90" s="3"/>
      <c r="AL90" s="3"/>
      <c r="AM90" s="7">
        <f t="shared" si="57"/>
        <v>1870</v>
      </c>
      <c r="AN90" s="7"/>
      <c r="AO90" s="11"/>
    </row>
    <row r="91" spans="1:42" ht="15.75" x14ac:dyDescent="0.25">
      <c r="A91" s="3">
        <v>11</v>
      </c>
      <c r="B91" s="13" t="s">
        <v>44</v>
      </c>
      <c r="C91" s="23"/>
      <c r="D91" s="23"/>
      <c r="E91" s="23"/>
      <c r="F91" s="39">
        <f>F93+F94+F95+F96+F97+F98</f>
        <v>157644</v>
      </c>
      <c r="G91" s="39">
        <f t="shared" ref="G91:K91" si="66">G93+G94+G95+G96+G97+G98</f>
        <v>65144</v>
      </c>
      <c r="H91" s="39">
        <f t="shared" si="66"/>
        <v>222788</v>
      </c>
      <c r="I91" s="39">
        <f t="shared" si="66"/>
        <v>0</v>
      </c>
      <c r="J91" s="39">
        <f t="shared" si="66"/>
        <v>0</v>
      </c>
      <c r="K91" s="39">
        <f t="shared" si="66"/>
        <v>0</v>
      </c>
      <c r="L91" s="39">
        <v>110483</v>
      </c>
      <c r="M91" s="39">
        <v>89424</v>
      </c>
      <c r="N91" s="39">
        <v>14832</v>
      </c>
      <c r="O91" s="39">
        <v>6227</v>
      </c>
      <c r="P91" s="39">
        <v>89201</v>
      </c>
      <c r="Q91" s="39">
        <v>16698</v>
      </c>
      <c r="R91" s="39">
        <v>4584</v>
      </c>
      <c r="S91" s="39">
        <v>92524</v>
      </c>
      <c r="T91" s="39">
        <v>12339</v>
      </c>
      <c r="U91" s="39">
        <v>5620</v>
      </c>
      <c r="V91" s="39">
        <v>90247</v>
      </c>
      <c r="W91" s="39">
        <v>16093</v>
      </c>
      <c r="X91" s="39">
        <v>4143</v>
      </c>
      <c r="Y91" s="39">
        <v>86524</v>
      </c>
      <c r="Z91" s="39">
        <v>17559</v>
      </c>
      <c r="AA91" s="39">
        <v>6400</v>
      </c>
      <c r="AB91" s="40">
        <f>(Y91+V91+S91+P91+M91)/5</f>
        <v>89584</v>
      </c>
      <c r="AC91" s="31">
        <f>AB91*100/L91</f>
        <v>81.083967669234184</v>
      </c>
      <c r="AD91" s="49">
        <f>(Z91+W91+T91+Q91+N91)/5</f>
        <v>15504.2</v>
      </c>
      <c r="AE91" s="31">
        <f>AD91*100/L91</f>
        <v>14.033109166116054</v>
      </c>
      <c r="AF91" s="40">
        <f>(AA91+X91+U91+R91+O91)/5</f>
        <v>5394.8</v>
      </c>
      <c r="AG91" s="31">
        <f>AF91*100/L91</f>
        <v>4.8829231646497648</v>
      </c>
      <c r="AH91" s="40">
        <f>AB91+AD91</f>
        <v>105088.2</v>
      </c>
      <c r="AI91" s="31">
        <f>AH91*100/L91</f>
        <v>95.117076835350232</v>
      </c>
      <c r="AJ91" s="39">
        <f>L97</f>
        <v>22119</v>
      </c>
      <c r="AK91" s="40">
        <f>(M97+P97+S97+V97+Y97)/5</f>
        <v>18528.8</v>
      </c>
      <c r="AL91" s="31">
        <f>AK91*100/AJ91</f>
        <v>83.768705637687063</v>
      </c>
      <c r="AM91" s="7">
        <f t="shared" si="57"/>
        <v>110483</v>
      </c>
      <c r="AN91" s="7"/>
      <c r="AO91" s="7"/>
    </row>
    <row r="92" spans="1:42" ht="15.75" x14ac:dyDescent="0.25">
      <c r="A92" s="3"/>
      <c r="B92" s="13" t="s">
        <v>16</v>
      </c>
      <c r="C92" s="23"/>
      <c r="D92" s="23"/>
      <c r="E92" s="23"/>
      <c r="F92" s="39"/>
      <c r="G92" s="39"/>
      <c r="H92" s="39"/>
      <c r="I92" s="39"/>
      <c r="J92" s="39"/>
      <c r="K92" s="39"/>
      <c r="L92" s="39">
        <v>100</v>
      </c>
      <c r="M92" s="31">
        <f>M91*100/L91</f>
        <v>80.939149009349862</v>
      </c>
      <c r="N92" s="31">
        <f>N91*100/L91</f>
        <v>13.424689771277029</v>
      </c>
      <c r="O92" s="31">
        <f>O91*100/L91</f>
        <v>5.6361612193731165</v>
      </c>
      <c r="P92" s="31">
        <f>P91*100/L91</f>
        <v>80.737308002136075</v>
      </c>
      <c r="Q92" s="31">
        <v>14.868399999999999</v>
      </c>
      <c r="R92" s="31">
        <v>4.0817399999999999</v>
      </c>
      <c r="S92" s="31">
        <v>82.386399999999995</v>
      </c>
      <c r="T92" s="31">
        <v>10.987</v>
      </c>
      <c r="U92" s="31">
        <v>5.0042299999999997</v>
      </c>
      <c r="V92" s="31">
        <v>80.358800000000002</v>
      </c>
      <c r="W92" s="31">
        <v>14.329700000000001</v>
      </c>
      <c r="X92" s="31">
        <v>3.68906</v>
      </c>
      <c r="Y92" s="31">
        <v>77.043800000000005</v>
      </c>
      <c r="Z92" s="31">
        <v>15.6351</v>
      </c>
      <c r="AA92" s="31">
        <v>5.6987699999999997</v>
      </c>
      <c r="AB92" s="39"/>
      <c r="AC92" s="39"/>
      <c r="AD92" s="39"/>
      <c r="AE92" s="39"/>
      <c r="AF92" s="39"/>
      <c r="AG92" s="39"/>
      <c r="AH92" s="40">
        <f t="shared" ref="AH92:AH97" si="67">AB92+AD92</f>
        <v>0</v>
      </c>
      <c r="AI92" s="31">
        <f t="shared" ref="AI92:AI116" si="68">AH92*100/L92</f>
        <v>0</v>
      </c>
      <c r="AJ92" s="39"/>
      <c r="AK92" s="39"/>
      <c r="AL92" s="39"/>
      <c r="AM92" s="7"/>
      <c r="AN92" s="11"/>
      <c r="AO92" s="11"/>
    </row>
    <row r="93" spans="1:42" ht="15.75" x14ac:dyDescent="0.25">
      <c r="A93" s="3"/>
      <c r="B93" s="5" t="s">
        <v>29</v>
      </c>
      <c r="C93" s="17"/>
      <c r="D93" s="17"/>
      <c r="E93" s="17"/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41">
        <v>0</v>
      </c>
      <c r="AC93" s="42">
        <v>0</v>
      </c>
      <c r="AD93" s="41">
        <v>0</v>
      </c>
      <c r="AE93" s="3">
        <v>0</v>
      </c>
      <c r="AF93" s="41">
        <v>0</v>
      </c>
      <c r="AG93" s="42">
        <v>0</v>
      </c>
      <c r="AH93" s="41">
        <v>0</v>
      </c>
      <c r="AI93" s="42">
        <v>0</v>
      </c>
      <c r="AJ93" s="3"/>
      <c r="AK93" s="3"/>
      <c r="AL93" s="3"/>
      <c r="AM93" s="7"/>
      <c r="AN93" s="11"/>
      <c r="AO93" s="11"/>
    </row>
    <row r="94" spans="1:42" ht="15.75" x14ac:dyDescent="0.25">
      <c r="A94" s="3"/>
      <c r="B94" s="5" t="s">
        <v>30</v>
      </c>
      <c r="C94" s="17"/>
      <c r="D94" s="17"/>
      <c r="E94" s="17"/>
      <c r="F94" s="3">
        <v>7784</v>
      </c>
      <c r="G94" s="3">
        <v>5969</v>
      </c>
      <c r="H94" s="3">
        <v>13753</v>
      </c>
      <c r="I94" s="3">
        <v>0</v>
      </c>
      <c r="J94" s="3">
        <v>0</v>
      </c>
      <c r="K94" s="3">
        <v>0</v>
      </c>
      <c r="L94" s="3">
        <v>13753</v>
      </c>
      <c r="M94" s="3">
        <v>9826</v>
      </c>
      <c r="N94" s="3">
        <v>2060</v>
      </c>
      <c r="O94" s="3">
        <v>1867</v>
      </c>
      <c r="P94" s="3">
        <v>10230</v>
      </c>
      <c r="Q94" s="3">
        <v>2461</v>
      </c>
      <c r="R94" s="3">
        <v>1062</v>
      </c>
      <c r="S94" s="3">
        <v>11147</v>
      </c>
      <c r="T94" s="3">
        <v>2060</v>
      </c>
      <c r="U94" s="3">
        <v>546</v>
      </c>
      <c r="V94" s="3">
        <v>10978</v>
      </c>
      <c r="W94" s="3">
        <v>2263</v>
      </c>
      <c r="X94" s="3">
        <v>512</v>
      </c>
      <c r="Y94" s="3">
        <v>10012</v>
      </c>
      <c r="Z94" s="3">
        <v>1981</v>
      </c>
      <c r="AA94" s="3">
        <v>1760</v>
      </c>
      <c r="AB94" s="41">
        <v>10438.6</v>
      </c>
      <c r="AC94" s="42">
        <v>75.900499999999994</v>
      </c>
      <c r="AD94" s="41">
        <v>2165</v>
      </c>
      <c r="AE94" s="42">
        <v>15.742000000000001</v>
      </c>
      <c r="AF94" s="41">
        <f>(AA94+X94+U94+R94+O94)/5</f>
        <v>1149.4000000000001</v>
      </c>
      <c r="AG94" s="42">
        <f>AF94*100/L94</f>
        <v>8.3574492837926275</v>
      </c>
      <c r="AH94" s="41">
        <f t="shared" si="67"/>
        <v>12603.6</v>
      </c>
      <c r="AI94" s="42">
        <f t="shared" si="68"/>
        <v>91.642550716207367</v>
      </c>
      <c r="AJ94" s="3"/>
      <c r="AK94" s="3"/>
      <c r="AL94" s="3"/>
      <c r="AM94" s="7">
        <f>AB94+AD94+AF94</f>
        <v>13753</v>
      </c>
      <c r="AN94" s="11"/>
      <c r="AO94" s="11"/>
    </row>
    <row r="95" spans="1:42" ht="15.75" x14ac:dyDescent="0.25">
      <c r="A95" s="3"/>
      <c r="B95" s="5" t="s">
        <v>31</v>
      </c>
      <c r="C95" s="17"/>
      <c r="D95" s="17"/>
      <c r="E95" s="17"/>
      <c r="F95" s="3">
        <v>25644</v>
      </c>
      <c r="G95" s="3">
        <v>11925</v>
      </c>
      <c r="H95" s="3">
        <v>37569</v>
      </c>
      <c r="I95" s="3">
        <v>0</v>
      </c>
      <c r="J95" s="3">
        <v>0</v>
      </c>
      <c r="K95" s="3">
        <v>0</v>
      </c>
      <c r="L95" s="3">
        <v>37569</v>
      </c>
      <c r="M95" s="3">
        <v>31339</v>
      </c>
      <c r="N95" s="3">
        <v>3849</v>
      </c>
      <c r="O95" s="3">
        <v>2381</v>
      </c>
      <c r="P95" s="3">
        <v>29221</v>
      </c>
      <c r="Q95" s="3">
        <v>5960</v>
      </c>
      <c r="R95" s="3">
        <v>2388</v>
      </c>
      <c r="S95" s="3">
        <v>31339</v>
      </c>
      <c r="T95" s="3">
        <v>3849</v>
      </c>
      <c r="U95" s="3">
        <v>2381</v>
      </c>
      <c r="V95" s="3">
        <v>30856</v>
      </c>
      <c r="W95" s="3">
        <v>5712</v>
      </c>
      <c r="X95" s="3">
        <v>1001</v>
      </c>
      <c r="Y95" s="3">
        <v>30102</v>
      </c>
      <c r="Z95" s="3">
        <v>5712</v>
      </c>
      <c r="AA95" s="3">
        <v>1755</v>
      </c>
      <c r="AB95" s="41">
        <v>30571.4</v>
      </c>
      <c r="AC95" s="42">
        <v>81.373999999999995</v>
      </c>
      <c r="AD95" s="41">
        <v>5016.3999999999996</v>
      </c>
      <c r="AE95" s="42">
        <v>13.352499999999999</v>
      </c>
      <c r="AF95" s="41">
        <f t="shared" ref="AF95:AF97" si="69">(AA95+X95+U95+R95+O95)/5</f>
        <v>1981.2</v>
      </c>
      <c r="AG95" s="42">
        <f t="shared" ref="AG95:AG97" si="70">AF95*100/L95</f>
        <v>5.2734967659506511</v>
      </c>
      <c r="AH95" s="41">
        <f t="shared" si="67"/>
        <v>35587.800000000003</v>
      </c>
      <c r="AI95" s="42">
        <f t="shared" si="68"/>
        <v>94.72650323404936</v>
      </c>
      <c r="AJ95" s="3"/>
      <c r="AK95" s="3"/>
      <c r="AL95" s="3"/>
      <c r="AM95" s="7">
        <f>AB95+AD95+AF95</f>
        <v>37569</v>
      </c>
      <c r="AN95" s="11"/>
      <c r="AO95" s="11"/>
    </row>
    <row r="96" spans="1:42" ht="15.75" x14ac:dyDescent="0.25">
      <c r="A96" s="3"/>
      <c r="B96" s="5" t="s">
        <v>32</v>
      </c>
      <c r="C96" s="17"/>
      <c r="D96" s="17"/>
      <c r="E96" s="17"/>
      <c r="F96" s="3">
        <v>27732</v>
      </c>
      <c r="G96" s="3">
        <v>9310</v>
      </c>
      <c r="H96" s="3">
        <v>37042</v>
      </c>
      <c r="I96" s="3">
        <v>0</v>
      </c>
      <c r="J96" s="3">
        <v>0</v>
      </c>
      <c r="K96" s="3">
        <v>0</v>
      </c>
      <c r="L96" s="3">
        <v>37042</v>
      </c>
      <c r="M96" s="3">
        <v>30360</v>
      </c>
      <c r="N96" s="3">
        <v>5061</v>
      </c>
      <c r="O96" s="3">
        <v>1621</v>
      </c>
      <c r="P96" s="3">
        <v>29876</v>
      </c>
      <c r="Q96" s="3">
        <v>6421</v>
      </c>
      <c r="R96" s="3">
        <v>745</v>
      </c>
      <c r="S96" s="3">
        <v>30360</v>
      </c>
      <c r="T96" s="3">
        <v>5061</v>
      </c>
      <c r="U96" s="3">
        <v>1621</v>
      </c>
      <c r="V96" s="3">
        <v>29341</v>
      </c>
      <c r="W96" s="3">
        <v>6266</v>
      </c>
      <c r="X96" s="3">
        <v>1435</v>
      </c>
      <c r="Y96" s="3">
        <v>30289</v>
      </c>
      <c r="Z96" s="3">
        <v>6188</v>
      </c>
      <c r="AA96" s="3">
        <v>565</v>
      </c>
      <c r="AB96" s="41">
        <v>30045.200000000001</v>
      </c>
      <c r="AC96" s="42">
        <v>81.111199999999997</v>
      </c>
      <c r="AD96" s="41">
        <v>5799.4</v>
      </c>
      <c r="AE96" s="42">
        <v>15.6563</v>
      </c>
      <c r="AF96" s="41">
        <f t="shared" si="69"/>
        <v>1197.4000000000001</v>
      </c>
      <c r="AG96" s="42">
        <f t="shared" si="70"/>
        <v>3.2325468387236116</v>
      </c>
      <c r="AH96" s="41">
        <f t="shared" si="67"/>
        <v>35844.6</v>
      </c>
      <c r="AI96" s="42">
        <f t="shared" si="68"/>
        <v>96.767453161276393</v>
      </c>
      <c r="AJ96" s="3"/>
      <c r="AK96" s="3"/>
      <c r="AL96" s="3"/>
      <c r="AM96" s="7">
        <f>AB96+AD96+AF96</f>
        <v>37042</v>
      </c>
      <c r="AN96" s="11"/>
      <c r="AO96" s="11"/>
    </row>
    <row r="97" spans="1:43" ht="15.75" x14ac:dyDescent="0.25">
      <c r="A97" s="3"/>
      <c r="B97" s="5" t="s">
        <v>33</v>
      </c>
      <c r="C97" s="17"/>
      <c r="D97" s="17"/>
      <c r="E97" s="17"/>
      <c r="F97" s="3">
        <v>17344</v>
      </c>
      <c r="G97" s="3">
        <v>4775</v>
      </c>
      <c r="H97" s="3">
        <v>22119</v>
      </c>
      <c r="I97" s="3">
        <v>0</v>
      </c>
      <c r="J97" s="3">
        <v>0</v>
      </c>
      <c r="K97" s="3">
        <v>0</v>
      </c>
      <c r="L97" s="3">
        <v>22119</v>
      </c>
      <c r="M97" s="3">
        <v>17899</v>
      </c>
      <c r="N97" s="3">
        <v>3862</v>
      </c>
      <c r="O97" s="3">
        <v>358</v>
      </c>
      <c r="P97" s="3">
        <v>19874</v>
      </c>
      <c r="Q97" s="3">
        <v>1856</v>
      </c>
      <c r="R97" s="3">
        <v>389</v>
      </c>
      <c r="S97" s="3">
        <v>19678</v>
      </c>
      <c r="T97" s="3">
        <v>1369</v>
      </c>
      <c r="U97" s="3">
        <v>1072</v>
      </c>
      <c r="V97" s="3">
        <v>19072</v>
      </c>
      <c r="W97" s="3">
        <v>1852</v>
      </c>
      <c r="X97" s="3">
        <v>1195</v>
      </c>
      <c r="Y97" s="3">
        <v>16121</v>
      </c>
      <c r="Z97" s="3">
        <v>3678</v>
      </c>
      <c r="AA97" s="3">
        <v>2320</v>
      </c>
      <c r="AB97" s="41">
        <v>18528.8</v>
      </c>
      <c r="AC97" s="42">
        <v>83.768699999999995</v>
      </c>
      <c r="AD97" s="41">
        <v>2523.4</v>
      </c>
      <c r="AE97" s="42">
        <v>11.408300000000001</v>
      </c>
      <c r="AF97" s="41">
        <f t="shared" si="69"/>
        <v>1066.8</v>
      </c>
      <c r="AG97" s="42">
        <f t="shared" si="70"/>
        <v>4.8230028482300282</v>
      </c>
      <c r="AH97" s="41">
        <f t="shared" si="67"/>
        <v>21052.2</v>
      </c>
      <c r="AI97" s="42">
        <f t="shared" si="68"/>
        <v>95.176997151769967</v>
      </c>
      <c r="AJ97" s="3"/>
      <c r="AK97" s="3"/>
      <c r="AL97" s="3"/>
      <c r="AM97" s="7">
        <f>AB97+AD97+AF97</f>
        <v>22119</v>
      </c>
      <c r="AN97" s="11"/>
      <c r="AO97" s="11"/>
    </row>
    <row r="98" spans="1:43" ht="15.75" x14ac:dyDescent="0.25">
      <c r="A98" s="3"/>
      <c r="B98" s="5" t="s">
        <v>34</v>
      </c>
      <c r="C98" s="17"/>
      <c r="D98" s="17"/>
      <c r="E98" s="17"/>
      <c r="F98" s="3">
        <v>79140</v>
      </c>
      <c r="G98" s="3">
        <v>33165</v>
      </c>
      <c r="H98" s="3">
        <v>112305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41">
        <v>0</v>
      </c>
      <c r="AC98" s="42">
        <v>0</v>
      </c>
      <c r="AD98" s="3">
        <v>0</v>
      </c>
      <c r="AE98" s="42">
        <v>0</v>
      </c>
      <c r="AF98" s="41">
        <v>0</v>
      </c>
      <c r="AG98" s="42">
        <v>0</v>
      </c>
      <c r="AH98" s="41">
        <v>0</v>
      </c>
      <c r="AI98" s="42">
        <v>0</v>
      </c>
      <c r="AJ98" s="3"/>
      <c r="AK98" s="3"/>
      <c r="AL98" s="3"/>
      <c r="AM98" s="7"/>
      <c r="AN98" s="11"/>
      <c r="AO98" s="11"/>
    </row>
    <row r="99" spans="1:43" ht="15.75" x14ac:dyDescent="0.25">
      <c r="A99" s="3">
        <v>12</v>
      </c>
      <c r="B99" s="13" t="s">
        <v>45</v>
      </c>
      <c r="C99" s="23"/>
      <c r="D99" s="23"/>
      <c r="E99" s="23"/>
      <c r="F99" s="39">
        <f>F101+F102+F103+F104+F105+F106+F107+F108</f>
        <v>26903</v>
      </c>
      <c r="G99" s="39">
        <f t="shared" ref="G99:L99" si="71">G101+G102+G103+G104+G105+G106+G107+G108</f>
        <v>26100</v>
      </c>
      <c r="H99" s="39">
        <f t="shared" si="71"/>
        <v>43462</v>
      </c>
      <c r="I99" s="39">
        <f t="shared" si="71"/>
        <v>6256</v>
      </c>
      <c r="J99" s="39">
        <f t="shared" si="71"/>
        <v>255</v>
      </c>
      <c r="K99" s="39">
        <f t="shared" si="71"/>
        <v>3030</v>
      </c>
      <c r="L99" s="39">
        <f t="shared" si="71"/>
        <v>53003</v>
      </c>
      <c r="M99" s="39">
        <v>22747</v>
      </c>
      <c r="N99" s="39">
        <v>19283</v>
      </c>
      <c r="O99" s="39">
        <v>10973</v>
      </c>
      <c r="P99" s="39">
        <v>17522</v>
      </c>
      <c r="Q99" s="39">
        <v>19727</v>
      </c>
      <c r="R99" s="39">
        <v>15754</v>
      </c>
      <c r="S99" s="39">
        <v>17129</v>
      </c>
      <c r="T99" s="39">
        <v>20433</v>
      </c>
      <c r="U99" s="39">
        <v>15441</v>
      </c>
      <c r="V99" s="39">
        <v>17878</v>
      </c>
      <c r="W99" s="39">
        <v>19703</v>
      </c>
      <c r="X99" s="39">
        <v>15422</v>
      </c>
      <c r="Y99" s="39">
        <v>17515</v>
      </c>
      <c r="Z99" s="39">
        <v>19880</v>
      </c>
      <c r="AA99" s="39">
        <v>15608</v>
      </c>
      <c r="AB99" s="40">
        <f>(Y99+V99+S99+P99+M99)/5</f>
        <v>18558.2</v>
      </c>
      <c r="AC99" s="31">
        <f>AB99*100/L99</f>
        <v>35.013489802464008</v>
      </c>
      <c r="AD99" s="40">
        <f>(Z99+W99+T99+Q99+N99)/5</f>
        <v>19805.2</v>
      </c>
      <c r="AE99" s="31">
        <f>AD99*100/L99</f>
        <v>37.366186819613986</v>
      </c>
      <c r="AF99" s="40">
        <f>(AA99+X99+U99+R99+O99)/5</f>
        <v>14639.6</v>
      </c>
      <c r="AG99" s="31">
        <f>AF99*100/L99</f>
        <v>27.620323377922006</v>
      </c>
      <c r="AH99" s="40">
        <f>AB99+AD99</f>
        <v>38363.4</v>
      </c>
      <c r="AI99" s="31">
        <f>AH99*100/L99</f>
        <v>72.379676622077994</v>
      </c>
      <c r="AJ99" s="39">
        <f>L106+L105</f>
        <v>19368</v>
      </c>
      <c r="AK99" s="40">
        <f>(M105+M106+N105+N106+P105+P106+Q105+Q106+S105+S106+T105+T106+V105+V106+W105+W106+Y105+Y106+Z105+Z106)/5</f>
        <v>14894.6</v>
      </c>
      <c r="AL99" s="31">
        <f>AK99*100/AJ99</f>
        <v>76.903139198678232</v>
      </c>
      <c r="AM99" s="7">
        <f>AB99+AD99+AF99</f>
        <v>53003</v>
      </c>
      <c r="AN99" s="7"/>
      <c r="AQ99" s="7"/>
    </row>
    <row r="100" spans="1:43" ht="15.75" x14ac:dyDescent="0.25">
      <c r="A100" s="3"/>
      <c r="B100" s="13" t="s">
        <v>16</v>
      </c>
      <c r="C100" s="23"/>
      <c r="D100" s="23"/>
      <c r="E100" s="23"/>
      <c r="F100" s="39"/>
      <c r="G100" s="39"/>
      <c r="H100" s="39"/>
      <c r="I100" s="39"/>
      <c r="J100" s="39"/>
      <c r="K100" s="39"/>
      <c r="L100" s="39">
        <v>100</v>
      </c>
      <c r="M100" s="31">
        <v>42.916438692149498</v>
      </c>
      <c r="N100" s="31">
        <v>40</v>
      </c>
      <c r="O100" s="31">
        <v>14</v>
      </c>
      <c r="P100" s="31">
        <v>33.058506122294965</v>
      </c>
      <c r="Q100" s="31">
        <v>37.218648001056543</v>
      </c>
      <c r="R100" s="31">
        <v>29.722845876648492</v>
      </c>
      <c r="S100" s="31">
        <v>32.317038658189162</v>
      </c>
      <c r="T100" s="31">
        <v>38.55064807652397</v>
      </c>
      <c r="U100" s="31">
        <v>29.132313265286871</v>
      </c>
      <c r="V100" s="31">
        <v>33.730166217006584</v>
      </c>
      <c r="W100" s="31">
        <v>37.17336754523329</v>
      </c>
      <c r="X100" s="31">
        <v>29.096466237760126</v>
      </c>
      <c r="Y100" s="31">
        <v>33.045299322679845</v>
      </c>
      <c r="Z100" s="31">
        <v>37.507310906929796</v>
      </c>
      <c r="AA100" s="31">
        <v>29.447389770390355</v>
      </c>
      <c r="AB100" s="40"/>
      <c r="AC100" s="31"/>
      <c r="AD100" s="40"/>
      <c r="AE100" s="31"/>
      <c r="AF100" s="40"/>
      <c r="AG100" s="31"/>
      <c r="AH100" s="40">
        <f t="shared" ref="AH100:AH108" si="72">AB100+AD100</f>
        <v>0</v>
      </c>
      <c r="AI100" s="31">
        <f t="shared" si="68"/>
        <v>0</v>
      </c>
      <c r="AJ100" s="39"/>
      <c r="AK100" s="40"/>
      <c r="AL100" s="39"/>
      <c r="AM100" s="7"/>
      <c r="AN100" s="10"/>
    </row>
    <row r="101" spans="1:43" ht="15.75" x14ac:dyDescent="0.25">
      <c r="A101" s="3"/>
      <c r="B101" s="5" t="s">
        <v>29</v>
      </c>
      <c r="C101" s="17"/>
      <c r="D101" s="17"/>
      <c r="E101" s="17"/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41">
        <v>0</v>
      </c>
      <c r="Q101" s="41">
        <v>0</v>
      </c>
      <c r="R101" s="41">
        <v>0</v>
      </c>
      <c r="S101" s="41">
        <v>0</v>
      </c>
      <c r="T101" s="41">
        <v>0</v>
      </c>
      <c r="U101" s="41">
        <v>0</v>
      </c>
      <c r="V101" s="41">
        <v>0</v>
      </c>
      <c r="W101" s="41">
        <v>0</v>
      </c>
      <c r="X101" s="41">
        <v>0</v>
      </c>
      <c r="Y101" s="41">
        <v>0</v>
      </c>
      <c r="Z101" s="41">
        <v>0</v>
      </c>
      <c r="AA101" s="41">
        <v>0</v>
      </c>
      <c r="AB101" s="41">
        <v>0</v>
      </c>
      <c r="AC101" s="42">
        <v>0</v>
      </c>
      <c r="AD101" s="41">
        <v>0</v>
      </c>
      <c r="AE101" s="42">
        <v>0</v>
      </c>
      <c r="AF101" s="41">
        <v>0</v>
      </c>
      <c r="AG101" s="42">
        <v>0</v>
      </c>
      <c r="AH101" s="41">
        <v>0</v>
      </c>
      <c r="AI101" s="42">
        <v>0</v>
      </c>
      <c r="AJ101" s="3"/>
      <c r="AK101" s="3"/>
      <c r="AL101" s="3"/>
      <c r="AM101" s="7"/>
      <c r="AN101" s="10"/>
    </row>
    <row r="102" spans="1:43" ht="15.75" x14ac:dyDescent="0.25">
      <c r="A102" s="3"/>
      <c r="B102" s="5" t="s">
        <v>30</v>
      </c>
      <c r="C102" s="17"/>
      <c r="D102" s="17"/>
      <c r="E102" s="17"/>
      <c r="F102" s="3">
        <v>2025</v>
      </c>
      <c r="G102" s="3">
        <v>3684</v>
      </c>
      <c r="H102" s="3">
        <v>5653</v>
      </c>
      <c r="I102" s="3">
        <v>56</v>
      </c>
      <c r="J102" s="3">
        <v>0</v>
      </c>
      <c r="K102" s="3">
        <v>0</v>
      </c>
      <c r="L102" s="3">
        <v>5709</v>
      </c>
      <c r="M102" s="3">
        <v>1695</v>
      </c>
      <c r="N102" s="3">
        <v>2189</v>
      </c>
      <c r="O102" s="3">
        <v>1825</v>
      </c>
      <c r="P102" s="41">
        <v>1561</v>
      </c>
      <c r="Q102" s="41">
        <v>2297</v>
      </c>
      <c r="R102" s="41">
        <v>1851</v>
      </c>
      <c r="S102" s="41">
        <v>1590</v>
      </c>
      <c r="T102" s="41">
        <v>2459</v>
      </c>
      <c r="U102" s="41">
        <v>1660</v>
      </c>
      <c r="V102" s="41">
        <v>1738</v>
      </c>
      <c r="W102" s="41">
        <v>2331</v>
      </c>
      <c r="X102" s="41">
        <v>1640</v>
      </c>
      <c r="Y102" s="41">
        <v>1676</v>
      </c>
      <c r="Z102" s="41">
        <v>2297</v>
      </c>
      <c r="AA102" s="41">
        <v>1736</v>
      </c>
      <c r="AB102" s="41">
        <f>(Y102+V102+S102+P102+M102)/5</f>
        <v>1652</v>
      </c>
      <c r="AC102" s="42">
        <f>AB102*100/L102</f>
        <v>28.936766509020845</v>
      </c>
      <c r="AD102" s="41">
        <f>(Z102+W102+T102+Q102+N102)/5</f>
        <v>2314.6</v>
      </c>
      <c r="AE102" s="42">
        <f>AD102*100/L102</f>
        <v>40.543002277106325</v>
      </c>
      <c r="AF102" s="41">
        <f>(AA102+X102+U102+R102+O102)/5</f>
        <v>1742.4</v>
      </c>
      <c r="AG102" s="42">
        <f>AF102*100/L102</f>
        <v>30.520231213872833</v>
      </c>
      <c r="AH102" s="41">
        <f t="shared" si="72"/>
        <v>3966.6</v>
      </c>
      <c r="AI102" s="42">
        <f t="shared" si="68"/>
        <v>69.479768786127167</v>
      </c>
      <c r="AJ102" s="3"/>
      <c r="AK102" s="3"/>
      <c r="AL102" s="3"/>
      <c r="AM102" s="7">
        <f t="shared" ref="AM102:AM109" si="73">AB102+AD102+AF102</f>
        <v>5709</v>
      </c>
      <c r="AN102" s="10"/>
    </row>
    <row r="103" spans="1:43" ht="15.75" x14ac:dyDescent="0.25">
      <c r="A103" s="3"/>
      <c r="B103" s="5" t="s">
        <v>31</v>
      </c>
      <c r="C103" s="17"/>
      <c r="D103" s="17"/>
      <c r="E103" s="17"/>
      <c r="F103" s="3">
        <v>4663</v>
      </c>
      <c r="G103" s="3">
        <v>5463</v>
      </c>
      <c r="H103" s="3">
        <v>9154</v>
      </c>
      <c r="I103" s="3">
        <v>972</v>
      </c>
      <c r="J103" s="3">
        <v>0</v>
      </c>
      <c r="K103" s="3">
        <v>0</v>
      </c>
      <c r="L103" s="3">
        <v>10126</v>
      </c>
      <c r="M103" s="3">
        <v>3793</v>
      </c>
      <c r="N103" s="3">
        <v>3979</v>
      </c>
      <c r="O103" s="3">
        <v>2354</v>
      </c>
      <c r="P103" s="41">
        <v>3077</v>
      </c>
      <c r="Q103" s="41">
        <v>3853</v>
      </c>
      <c r="R103" s="41">
        <v>3196</v>
      </c>
      <c r="S103" s="41">
        <v>2863</v>
      </c>
      <c r="T103" s="41">
        <v>4205</v>
      </c>
      <c r="U103" s="41">
        <v>3058</v>
      </c>
      <c r="V103" s="41">
        <v>3100</v>
      </c>
      <c r="W103" s="41">
        <v>3971</v>
      </c>
      <c r="X103" s="41">
        <v>3055</v>
      </c>
      <c r="Y103" s="41">
        <v>2995</v>
      </c>
      <c r="Z103" s="41">
        <v>4067</v>
      </c>
      <c r="AA103" s="41">
        <v>3064</v>
      </c>
      <c r="AB103" s="41">
        <f t="shared" ref="AB103:AB108" si="74">(Y103+V103+S103+P103+M103)/5</f>
        <v>3165.6</v>
      </c>
      <c r="AC103" s="42">
        <f t="shared" ref="AC103:AC108" si="75">AB103*100/L103</f>
        <v>31.262097570610312</v>
      </c>
      <c r="AD103" s="41">
        <f t="shared" ref="AD103:AD108" si="76">(Z103+W103+T103+Q103+N103)/5</f>
        <v>4015</v>
      </c>
      <c r="AE103" s="42">
        <f t="shared" ref="AE103:AE108" si="77">AD103*100/L103</f>
        <v>39.65040489828165</v>
      </c>
      <c r="AF103" s="41">
        <f t="shared" ref="AF103:AF108" si="78">(AA103+X103+U103+R103+O103)/5</f>
        <v>2945.4</v>
      </c>
      <c r="AG103" s="42">
        <f t="shared" ref="AG103:AG108" si="79">AF103*100/L103</f>
        <v>29.087497531108038</v>
      </c>
      <c r="AH103" s="41">
        <f t="shared" si="72"/>
        <v>7180.6</v>
      </c>
      <c r="AI103" s="42">
        <f t="shared" si="68"/>
        <v>70.912502468891958</v>
      </c>
      <c r="AJ103" s="3"/>
      <c r="AK103" s="3"/>
      <c r="AL103" s="3"/>
      <c r="AM103" s="7">
        <f t="shared" si="73"/>
        <v>10126</v>
      </c>
      <c r="AN103" s="10"/>
    </row>
    <row r="104" spans="1:43" ht="15.75" x14ac:dyDescent="0.25">
      <c r="A104" s="3"/>
      <c r="B104" s="5" t="s">
        <v>32</v>
      </c>
      <c r="C104" s="17"/>
      <c r="D104" s="17"/>
      <c r="E104" s="17"/>
      <c r="F104" s="3">
        <v>6474</v>
      </c>
      <c r="G104" s="3">
        <v>5023</v>
      </c>
      <c r="H104" s="3">
        <v>10063</v>
      </c>
      <c r="I104" s="3">
        <v>1434</v>
      </c>
      <c r="J104" s="3">
        <v>0</v>
      </c>
      <c r="K104" s="3">
        <v>0</v>
      </c>
      <c r="L104" s="3">
        <v>11497</v>
      </c>
      <c r="M104" s="3">
        <v>4914</v>
      </c>
      <c r="N104" s="3">
        <v>4379</v>
      </c>
      <c r="O104" s="3">
        <v>2204</v>
      </c>
      <c r="P104" s="41">
        <v>3439</v>
      </c>
      <c r="Q104" s="41">
        <v>4513</v>
      </c>
      <c r="R104" s="41">
        <v>3545</v>
      </c>
      <c r="S104" s="41">
        <v>3336</v>
      </c>
      <c r="T104" s="41">
        <v>4444</v>
      </c>
      <c r="U104" s="41">
        <v>3717</v>
      </c>
      <c r="V104" s="41">
        <v>3500</v>
      </c>
      <c r="W104" s="41">
        <v>4320</v>
      </c>
      <c r="X104" s="41">
        <v>3677</v>
      </c>
      <c r="Y104" s="41">
        <v>3471</v>
      </c>
      <c r="Z104" s="41">
        <v>4313</v>
      </c>
      <c r="AA104" s="41">
        <v>3713</v>
      </c>
      <c r="AB104" s="41">
        <f t="shared" si="74"/>
        <v>3732</v>
      </c>
      <c r="AC104" s="42">
        <f t="shared" si="75"/>
        <v>32.460641906584328</v>
      </c>
      <c r="AD104" s="41">
        <f t="shared" si="76"/>
        <v>4393.8</v>
      </c>
      <c r="AE104" s="42">
        <f t="shared" si="77"/>
        <v>38.216926154649038</v>
      </c>
      <c r="AF104" s="41">
        <f t="shared" si="78"/>
        <v>3371.2</v>
      </c>
      <c r="AG104" s="42">
        <f t="shared" si="79"/>
        <v>29.322431938766634</v>
      </c>
      <c r="AH104" s="41">
        <f t="shared" si="72"/>
        <v>8125.8</v>
      </c>
      <c r="AI104" s="42">
        <f t="shared" si="68"/>
        <v>70.677568061233359</v>
      </c>
      <c r="AJ104" s="3"/>
      <c r="AK104" s="3"/>
      <c r="AL104" s="3"/>
      <c r="AM104" s="7">
        <f t="shared" si="73"/>
        <v>11497</v>
      </c>
      <c r="AN104" s="10"/>
    </row>
    <row r="105" spans="1:43" ht="15.75" x14ac:dyDescent="0.25">
      <c r="A105" s="3"/>
      <c r="B105" s="5" t="s">
        <v>33</v>
      </c>
      <c r="C105" s="17"/>
      <c r="D105" s="17"/>
      <c r="E105" s="17"/>
      <c r="F105" s="3">
        <v>5285</v>
      </c>
      <c r="G105" s="3">
        <v>2215</v>
      </c>
      <c r="H105" s="3">
        <v>6409</v>
      </c>
      <c r="I105" s="3">
        <v>1091</v>
      </c>
      <c r="J105" s="3">
        <v>0</v>
      </c>
      <c r="K105" s="3">
        <v>0</v>
      </c>
      <c r="L105" s="3">
        <v>7500</v>
      </c>
      <c r="M105" s="3">
        <v>3617</v>
      </c>
      <c r="N105" s="3">
        <v>2760</v>
      </c>
      <c r="O105" s="3">
        <v>1123</v>
      </c>
      <c r="P105" s="41">
        <v>1915</v>
      </c>
      <c r="Q105" s="41">
        <v>2906</v>
      </c>
      <c r="R105" s="41">
        <v>2679</v>
      </c>
      <c r="S105" s="41">
        <v>1815</v>
      </c>
      <c r="T105" s="41">
        <v>3061</v>
      </c>
      <c r="U105" s="41">
        <v>2624</v>
      </c>
      <c r="V105" s="41">
        <v>1850</v>
      </c>
      <c r="W105" s="41">
        <v>3042</v>
      </c>
      <c r="X105" s="41">
        <v>2608</v>
      </c>
      <c r="Y105" s="41">
        <v>1770</v>
      </c>
      <c r="Z105" s="41">
        <v>2979</v>
      </c>
      <c r="AA105" s="41">
        <v>2751</v>
      </c>
      <c r="AB105" s="41">
        <f t="shared" si="74"/>
        <v>2193.4</v>
      </c>
      <c r="AC105" s="42">
        <f t="shared" si="75"/>
        <v>29.245333333333335</v>
      </c>
      <c r="AD105" s="41">
        <f t="shared" si="76"/>
        <v>2949.6</v>
      </c>
      <c r="AE105" s="42">
        <f t="shared" si="77"/>
        <v>39.328000000000003</v>
      </c>
      <c r="AF105" s="41">
        <f t="shared" si="78"/>
        <v>2357</v>
      </c>
      <c r="AG105" s="42">
        <f t="shared" si="79"/>
        <v>31.426666666666666</v>
      </c>
      <c r="AH105" s="41">
        <f t="shared" si="72"/>
        <v>5143</v>
      </c>
      <c r="AI105" s="42">
        <f t="shared" si="68"/>
        <v>68.573333333333338</v>
      </c>
      <c r="AJ105" s="3"/>
      <c r="AK105" s="3"/>
      <c r="AL105" s="3"/>
      <c r="AM105" s="7">
        <f t="shared" si="73"/>
        <v>7500</v>
      </c>
      <c r="AN105" s="10"/>
    </row>
    <row r="106" spans="1:43" ht="15.75" x14ac:dyDescent="0.25">
      <c r="A106" s="3"/>
      <c r="B106" s="5" t="s">
        <v>34</v>
      </c>
      <c r="C106" s="17"/>
      <c r="D106" s="17"/>
      <c r="E106" s="17"/>
      <c r="F106" s="3">
        <v>5274</v>
      </c>
      <c r="G106" s="3">
        <v>6594</v>
      </c>
      <c r="H106" s="3">
        <v>10094</v>
      </c>
      <c r="I106" s="3">
        <v>1519</v>
      </c>
      <c r="J106" s="3">
        <v>255</v>
      </c>
      <c r="K106" s="3">
        <v>0</v>
      </c>
      <c r="L106" s="3">
        <v>11868</v>
      </c>
      <c r="M106" s="3">
        <v>5998</v>
      </c>
      <c r="N106" s="3">
        <v>4116</v>
      </c>
      <c r="O106" s="3">
        <v>1754</v>
      </c>
      <c r="P106" s="41">
        <v>5149</v>
      </c>
      <c r="Q106" s="41">
        <v>4449</v>
      </c>
      <c r="R106" s="41">
        <v>2270</v>
      </c>
      <c r="S106" s="41">
        <v>5147</v>
      </c>
      <c r="T106" s="41">
        <v>4552</v>
      </c>
      <c r="U106" s="41">
        <v>2169</v>
      </c>
      <c r="V106" s="41">
        <v>5302</v>
      </c>
      <c r="W106" s="41">
        <v>4327</v>
      </c>
      <c r="X106" s="41">
        <v>2239</v>
      </c>
      <c r="Y106" s="41">
        <v>5393</v>
      </c>
      <c r="Z106" s="41">
        <v>4325</v>
      </c>
      <c r="AA106" s="41">
        <v>2150</v>
      </c>
      <c r="AB106" s="41">
        <f t="shared" si="74"/>
        <v>5397.8</v>
      </c>
      <c r="AC106" s="42">
        <f t="shared" si="75"/>
        <v>45.481968318166501</v>
      </c>
      <c r="AD106" s="41">
        <f t="shared" si="76"/>
        <v>4353.8</v>
      </c>
      <c r="AE106" s="42">
        <f t="shared" si="77"/>
        <v>36.685203909673071</v>
      </c>
      <c r="AF106" s="41">
        <f t="shared" si="78"/>
        <v>2116.4</v>
      </c>
      <c r="AG106" s="42">
        <f t="shared" si="79"/>
        <v>17.832827772160432</v>
      </c>
      <c r="AH106" s="41">
        <f t="shared" si="72"/>
        <v>9751.6</v>
      </c>
      <c r="AI106" s="42">
        <f t="shared" si="68"/>
        <v>82.167172227839572</v>
      </c>
      <c r="AJ106" s="3"/>
      <c r="AK106" s="3"/>
      <c r="AL106" s="3"/>
      <c r="AM106" s="7">
        <f t="shared" si="73"/>
        <v>11868</v>
      </c>
      <c r="AN106" s="10"/>
    </row>
    <row r="107" spans="1:43" ht="31.5" x14ac:dyDescent="0.25">
      <c r="A107" s="3"/>
      <c r="B107" s="4" t="s">
        <v>55</v>
      </c>
      <c r="C107" s="17"/>
      <c r="D107" s="17"/>
      <c r="E107" s="17"/>
      <c r="F107" s="3">
        <v>1093</v>
      </c>
      <c r="G107" s="3">
        <v>1093</v>
      </c>
      <c r="H107" s="3">
        <v>0</v>
      </c>
      <c r="I107" s="3">
        <v>1093</v>
      </c>
      <c r="J107" s="3">
        <v>0</v>
      </c>
      <c r="K107" s="3">
        <v>1093</v>
      </c>
      <c r="L107" s="3">
        <v>2186</v>
      </c>
      <c r="M107" s="3">
        <v>840</v>
      </c>
      <c r="N107" s="3">
        <v>628</v>
      </c>
      <c r="O107" s="3">
        <v>718</v>
      </c>
      <c r="P107" s="41">
        <v>843</v>
      </c>
      <c r="Q107" s="41">
        <v>624</v>
      </c>
      <c r="R107" s="41">
        <v>719</v>
      </c>
      <c r="S107" s="41">
        <v>848</v>
      </c>
      <c r="T107" s="41">
        <v>621</v>
      </c>
      <c r="U107" s="41">
        <v>717</v>
      </c>
      <c r="V107" s="41">
        <v>849</v>
      </c>
      <c r="W107" s="41">
        <v>623</v>
      </c>
      <c r="X107" s="41">
        <v>714</v>
      </c>
      <c r="Y107" s="41">
        <v>670</v>
      </c>
      <c r="Z107" s="41">
        <v>810</v>
      </c>
      <c r="AA107" s="41">
        <v>706</v>
      </c>
      <c r="AB107" s="41">
        <f t="shared" si="74"/>
        <v>810</v>
      </c>
      <c r="AC107" s="42">
        <f t="shared" si="75"/>
        <v>37.053979871912169</v>
      </c>
      <c r="AD107" s="41">
        <f t="shared" si="76"/>
        <v>661.2</v>
      </c>
      <c r="AE107" s="42">
        <f t="shared" si="77"/>
        <v>30.247026532479413</v>
      </c>
      <c r="AF107" s="41">
        <f t="shared" si="78"/>
        <v>714.8</v>
      </c>
      <c r="AG107" s="42">
        <f t="shared" si="79"/>
        <v>32.698993595608414</v>
      </c>
      <c r="AH107" s="41">
        <f t="shared" si="72"/>
        <v>1471.2</v>
      </c>
      <c r="AI107" s="42">
        <f t="shared" si="68"/>
        <v>67.301006404391586</v>
      </c>
      <c r="AJ107" s="3"/>
      <c r="AK107" s="3"/>
      <c r="AL107" s="3"/>
      <c r="AM107" s="7">
        <f t="shared" si="73"/>
        <v>2186</v>
      </c>
      <c r="AN107" s="10"/>
    </row>
    <row r="108" spans="1:43" ht="31.5" x14ac:dyDescent="0.25">
      <c r="A108" s="3"/>
      <c r="B108" s="4" t="s">
        <v>54</v>
      </c>
      <c r="C108" s="17"/>
      <c r="D108" s="17"/>
      <c r="E108" s="17"/>
      <c r="F108" s="3">
        <v>2089</v>
      </c>
      <c r="G108" s="3">
        <v>2028</v>
      </c>
      <c r="H108" s="3">
        <v>2089</v>
      </c>
      <c r="I108" s="3">
        <v>91</v>
      </c>
      <c r="J108" s="3">
        <v>0</v>
      </c>
      <c r="K108" s="3">
        <v>1937</v>
      </c>
      <c r="L108" s="3">
        <v>4117</v>
      </c>
      <c r="M108" s="3">
        <v>1890</v>
      </c>
      <c r="N108" s="3">
        <v>1232</v>
      </c>
      <c r="O108" s="3">
        <v>995</v>
      </c>
      <c r="P108" s="41">
        <v>1538</v>
      </c>
      <c r="Q108" s="41">
        <v>1085</v>
      </c>
      <c r="R108" s="41">
        <v>1494</v>
      </c>
      <c r="S108" s="41">
        <v>1530</v>
      </c>
      <c r="T108" s="41">
        <v>1091</v>
      </c>
      <c r="U108" s="41">
        <v>1496</v>
      </c>
      <c r="V108" s="41">
        <v>1539</v>
      </c>
      <c r="W108" s="41">
        <v>1089</v>
      </c>
      <c r="X108" s="41">
        <v>1489</v>
      </c>
      <c r="Y108" s="41">
        <v>1540</v>
      </c>
      <c r="Z108" s="41">
        <v>1089</v>
      </c>
      <c r="AA108" s="41">
        <v>1488</v>
      </c>
      <c r="AB108" s="41">
        <f t="shared" si="74"/>
        <v>1607.4</v>
      </c>
      <c r="AC108" s="42">
        <f t="shared" si="75"/>
        <v>39.042992470245323</v>
      </c>
      <c r="AD108" s="41">
        <f t="shared" si="76"/>
        <v>1117.2</v>
      </c>
      <c r="AE108" s="42">
        <f t="shared" si="77"/>
        <v>27.136264270099588</v>
      </c>
      <c r="AF108" s="41">
        <f t="shared" si="78"/>
        <v>1392.4</v>
      </c>
      <c r="AG108" s="42">
        <f t="shared" si="79"/>
        <v>33.820743259655089</v>
      </c>
      <c r="AH108" s="41">
        <f t="shared" si="72"/>
        <v>2724.6000000000004</v>
      </c>
      <c r="AI108" s="42">
        <f t="shared" si="68"/>
        <v>66.179256740344925</v>
      </c>
      <c r="AJ108" s="3"/>
      <c r="AK108" s="3"/>
      <c r="AL108" s="3"/>
      <c r="AM108" s="7">
        <f t="shared" si="73"/>
        <v>4117</v>
      </c>
      <c r="AN108" s="10"/>
    </row>
    <row r="109" spans="1:43" ht="15.75" x14ac:dyDescent="0.25">
      <c r="A109" s="3">
        <v>13</v>
      </c>
      <c r="B109" s="13" t="s">
        <v>46</v>
      </c>
      <c r="C109" s="23"/>
      <c r="D109" s="23"/>
      <c r="E109" s="23"/>
      <c r="F109" s="39">
        <f>F111+F112+F113+F114+F115+F116</f>
        <v>493</v>
      </c>
      <c r="G109" s="39">
        <f t="shared" ref="G109:AA109" si="80">G111+G112+G113+G114+G115+G116</f>
        <v>692</v>
      </c>
      <c r="H109" s="39">
        <f t="shared" si="80"/>
        <v>639</v>
      </c>
      <c r="I109" s="39">
        <f t="shared" si="80"/>
        <v>85</v>
      </c>
      <c r="J109" s="39">
        <f t="shared" si="80"/>
        <v>429</v>
      </c>
      <c r="K109" s="39">
        <f t="shared" si="80"/>
        <v>177</v>
      </c>
      <c r="L109" s="69">
        <v>32890</v>
      </c>
      <c r="M109" s="69">
        <v>8842</v>
      </c>
      <c r="N109" s="69">
        <v>15454</v>
      </c>
      <c r="O109" s="69">
        <v>8594</v>
      </c>
      <c r="P109" s="69">
        <v>6320</v>
      </c>
      <c r="Q109" s="69">
        <v>15970</v>
      </c>
      <c r="R109" s="69">
        <v>10600</v>
      </c>
      <c r="S109" s="69">
        <v>7088</v>
      </c>
      <c r="T109" s="69">
        <v>16092</v>
      </c>
      <c r="U109" s="69">
        <v>9710</v>
      </c>
      <c r="V109" s="70">
        <v>8321</v>
      </c>
      <c r="W109" s="70">
        <v>15488</v>
      </c>
      <c r="X109" s="70">
        <v>9081</v>
      </c>
      <c r="Y109" s="69">
        <v>8344</v>
      </c>
      <c r="Z109" s="69">
        <v>15432</v>
      </c>
      <c r="AA109" s="69">
        <v>9114</v>
      </c>
      <c r="AB109" s="40">
        <f>(Y109+V109+S109+P109+M109)/5</f>
        <v>7783</v>
      </c>
      <c r="AC109" s="31">
        <f>AB109*100/L109</f>
        <v>23.663727576771056</v>
      </c>
      <c r="AD109" s="40">
        <f>(Z109+W109+T109+Q109+N109)/5</f>
        <v>15687.2</v>
      </c>
      <c r="AE109" s="31">
        <f>AD109*100/L109</f>
        <v>47.695956217695347</v>
      </c>
      <c r="AF109" s="40">
        <f>(AA109+X109+U109+R109+O109)/5</f>
        <v>9419.7999999999993</v>
      </c>
      <c r="AG109" s="31">
        <f>AF109*100/L109</f>
        <v>28.640316205533594</v>
      </c>
      <c r="AH109" s="40">
        <f>AB109+AD109</f>
        <v>23470.2</v>
      </c>
      <c r="AI109" s="31">
        <f>AH109*100/L109</f>
        <v>71.359683794466406</v>
      </c>
      <c r="AJ109" s="39">
        <f>L116+L115</f>
        <v>9630</v>
      </c>
      <c r="AK109" s="40">
        <f>(M115+M116+N115+N116+P115+P116+Q115+Q116+S115+S116+T115+T116+V115+V116+W115+W116+Y115+Y116+Z115+Z116)/5</f>
        <v>7766.8</v>
      </c>
      <c r="AL109" s="31">
        <f>AK109*100/AJ109</f>
        <v>80.652128764278302</v>
      </c>
      <c r="AM109" s="7">
        <f t="shared" si="73"/>
        <v>32890</v>
      </c>
      <c r="AN109" s="7"/>
    </row>
    <row r="110" spans="1:43" ht="15.75" x14ac:dyDescent="0.25">
      <c r="A110" s="3"/>
      <c r="B110" s="13" t="s">
        <v>16</v>
      </c>
      <c r="C110" s="23"/>
      <c r="D110" s="23"/>
      <c r="E110" s="23"/>
      <c r="F110" s="39"/>
      <c r="G110" s="39"/>
      <c r="H110" s="39"/>
      <c r="I110" s="39"/>
      <c r="J110" s="39"/>
      <c r="K110" s="39"/>
      <c r="L110" s="39">
        <v>100</v>
      </c>
      <c r="M110" s="31">
        <f>M109*100/L109</f>
        <v>26.883551231377318</v>
      </c>
      <c r="N110" s="31">
        <f>N109*100/L109</f>
        <v>46.986926117360902</v>
      </c>
      <c r="O110" s="31">
        <f>O109*100/L109</f>
        <v>26.12952265126178</v>
      </c>
      <c r="P110" s="31">
        <f>P109*100/L109</f>
        <v>19.215567041653998</v>
      </c>
      <c r="Q110" s="31">
        <f>Q109*100/L109</f>
        <v>48.555792034052907</v>
      </c>
      <c r="R110" s="31">
        <f>R109*100/L109</f>
        <v>32.228640924293096</v>
      </c>
      <c r="S110" s="31">
        <f>S109*100/L109</f>
        <v>21.550623289753723</v>
      </c>
      <c r="T110" s="31">
        <f>T109*100/L109</f>
        <v>48.92672544846458</v>
      </c>
      <c r="U110" s="31">
        <f>U109*100/L109</f>
        <v>29.522651261781697</v>
      </c>
      <c r="V110" s="31">
        <f>V109*100/L109</f>
        <v>25.299483125570081</v>
      </c>
      <c r="W110" s="31">
        <f>W109*100/L109</f>
        <v>47.090301003344479</v>
      </c>
      <c r="X110" s="31">
        <f>X109*100/L109</f>
        <v>27.610215871085437</v>
      </c>
      <c r="Y110" s="31">
        <f>Y109*100/L109</f>
        <v>25.369413195500151</v>
      </c>
      <c r="Z110" s="31">
        <f>Z109*100/L109</f>
        <v>46.920036485253874</v>
      </c>
      <c r="AA110" s="31">
        <f>AA109*100/L109</f>
        <v>27.710550319245971</v>
      </c>
      <c r="AB110" s="40"/>
      <c r="AC110" s="31"/>
      <c r="AD110" s="40"/>
      <c r="AE110" s="31"/>
      <c r="AF110" s="40"/>
      <c r="AG110" s="31"/>
      <c r="AH110" s="40"/>
      <c r="AI110" s="31"/>
      <c r="AJ110" s="39"/>
      <c r="AK110" s="40"/>
      <c r="AL110" s="39"/>
      <c r="AM110" s="7"/>
    </row>
    <row r="111" spans="1:43" ht="15.75" x14ac:dyDescent="0.25">
      <c r="A111" s="3"/>
      <c r="B111" s="5" t="s">
        <v>29</v>
      </c>
      <c r="C111" s="17"/>
      <c r="D111" s="17"/>
      <c r="E111" s="17"/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41">
        <v>0</v>
      </c>
      <c r="AC111" s="42">
        <v>0</v>
      </c>
      <c r="AD111" s="41">
        <v>0</v>
      </c>
      <c r="AE111" s="42">
        <v>0</v>
      </c>
      <c r="AF111" s="41">
        <v>0</v>
      </c>
      <c r="AG111" s="42">
        <v>0</v>
      </c>
      <c r="AH111" s="41">
        <v>0</v>
      </c>
      <c r="AI111" s="42">
        <v>0</v>
      </c>
      <c r="AJ111" s="3"/>
      <c r="AK111" s="3"/>
      <c r="AL111" s="3"/>
      <c r="AM111" s="7"/>
    </row>
    <row r="112" spans="1:43" ht="15.75" x14ac:dyDescent="0.25">
      <c r="A112" s="3"/>
      <c r="B112" s="5" t="s">
        <v>30</v>
      </c>
      <c r="C112" s="17"/>
      <c r="D112" s="17"/>
      <c r="E112" s="17"/>
      <c r="F112" s="3">
        <v>116</v>
      </c>
      <c r="G112" s="3">
        <v>154</v>
      </c>
      <c r="H112" s="3">
        <v>164</v>
      </c>
      <c r="I112" s="3">
        <v>19</v>
      </c>
      <c r="J112" s="3">
        <v>92</v>
      </c>
      <c r="K112" s="3">
        <v>0</v>
      </c>
      <c r="L112" s="3">
        <v>5512</v>
      </c>
      <c r="M112" s="3">
        <v>762</v>
      </c>
      <c r="N112" s="3">
        <v>2401</v>
      </c>
      <c r="O112" s="3">
        <v>2349</v>
      </c>
      <c r="P112" s="3">
        <v>648</v>
      </c>
      <c r="Q112" s="3">
        <v>2191</v>
      </c>
      <c r="R112" s="3">
        <v>2673</v>
      </c>
      <c r="S112" s="3">
        <v>617</v>
      </c>
      <c r="T112" s="3">
        <v>2212</v>
      </c>
      <c r="U112" s="3">
        <v>2683</v>
      </c>
      <c r="V112" s="3">
        <v>1105</v>
      </c>
      <c r="W112" s="3">
        <v>2052</v>
      </c>
      <c r="X112" s="3">
        <v>2355</v>
      </c>
      <c r="Y112" s="3">
        <v>777</v>
      </c>
      <c r="Z112" s="3">
        <v>2320</v>
      </c>
      <c r="AA112" s="3">
        <v>2415</v>
      </c>
      <c r="AB112" s="41">
        <v>782</v>
      </c>
      <c r="AC112" s="42">
        <v>14.1</v>
      </c>
      <c r="AD112" s="41">
        <v>2235</v>
      </c>
      <c r="AE112" s="42">
        <v>40.6</v>
      </c>
      <c r="AF112" s="41">
        <v>2495</v>
      </c>
      <c r="AG112" s="42">
        <v>45.3</v>
      </c>
      <c r="AH112" s="41">
        <f t="shared" ref="AH112:AH116" si="81">AB112+AD112</f>
        <v>3017</v>
      </c>
      <c r="AI112" s="42">
        <f t="shared" si="68"/>
        <v>54.735123367198838</v>
      </c>
      <c r="AJ112" s="3"/>
      <c r="AK112" s="3"/>
      <c r="AL112" s="3"/>
      <c r="AM112" s="7">
        <f t="shared" ref="AM112:AM117" si="82">AB112+AD112+AF112</f>
        <v>5512</v>
      </c>
    </row>
    <row r="113" spans="1:43" ht="15.75" x14ac:dyDescent="0.25">
      <c r="A113" s="3"/>
      <c r="B113" s="5" t="s">
        <v>31</v>
      </c>
      <c r="C113" s="17"/>
      <c r="D113" s="17"/>
      <c r="E113" s="17"/>
      <c r="F113" s="3">
        <v>116</v>
      </c>
      <c r="G113" s="3">
        <v>162</v>
      </c>
      <c r="H113" s="3">
        <v>180</v>
      </c>
      <c r="I113" s="3">
        <v>10</v>
      </c>
      <c r="J113" s="3">
        <v>94</v>
      </c>
      <c r="K113" s="3">
        <v>0</v>
      </c>
      <c r="L113" s="3">
        <v>8500</v>
      </c>
      <c r="M113" s="3">
        <v>2105</v>
      </c>
      <c r="N113" s="3">
        <v>4048</v>
      </c>
      <c r="O113" s="3">
        <v>2347</v>
      </c>
      <c r="P113" s="3">
        <v>1478</v>
      </c>
      <c r="Q113" s="3">
        <v>3926</v>
      </c>
      <c r="R113" s="3">
        <v>3096</v>
      </c>
      <c r="S113" s="3">
        <v>1702</v>
      </c>
      <c r="T113" s="3">
        <v>4124</v>
      </c>
      <c r="U113" s="3">
        <v>2674</v>
      </c>
      <c r="V113" s="3">
        <v>1813</v>
      </c>
      <c r="W113" s="3">
        <v>4065</v>
      </c>
      <c r="X113" s="3">
        <v>2622</v>
      </c>
      <c r="Y113" s="3">
        <v>1908</v>
      </c>
      <c r="Z113" s="3">
        <v>3950</v>
      </c>
      <c r="AA113" s="3">
        <v>2642</v>
      </c>
      <c r="AB113" s="41">
        <v>1801</v>
      </c>
      <c r="AC113" s="42">
        <v>21.2</v>
      </c>
      <c r="AD113" s="41">
        <v>4023</v>
      </c>
      <c r="AE113" s="42">
        <v>47.3</v>
      </c>
      <c r="AF113" s="41">
        <v>2676</v>
      </c>
      <c r="AG113" s="42">
        <v>31.5</v>
      </c>
      <c r="AH113" s="41">
        <f t="shared" si="81"/>
        <v>5824</v>
      </c>
      <c r="AI113" s="42">
        <f t="shared" si="68"/>
        <v>68.517647058823528</v>
      </c>
      <c r="AJ113" s="3"/>
      <c r="AK113" s="3"/>
      <c r="AL113" s="3"/>
      <c r="AM113" s="7">
        <f t="shared" si="82"/>
        <v>8500</v>
      </c>
    </row>
    <row r="114" spans="1:43" ht="15.75" x14ac:dyDescent="0.25">
      <c r="A114" s="3"/>
      <c r="B114" s="5" t="s">
        <v>32</v>
      </c>
      <c r="C114" s="17"/>
      <c r="D114" s="17"/>
      <c r="E114" s="17"/>
      <c r="F114" s="3">
        <v>116</v>
      </c>
      <c r="G114" s="3">
        <v>151</v>
      </c>
      <c r="H114" s="3">
        <v>116</v>
      </c>
      <c r="I114" s="3">
        <v>12</v>
      </c>
      <c r="J114" s="3">
        <v>97</v>
      </c>
      <c r="K114" s="3">
        <v>89</v>
      </c>
      <c r="L114" s="3">
        <v>9248</v>
      </c>
      <c r="M114" s="41">
        <v>2710</v>
      </c>
      <c r="N114" s="41">
        <v>4447</v>
      </c>
      <c r="O114" s="41">
        <v>2091</v>
      </c>
      <c r="P114" s="3">
        <v>2078</v>
      </c>
      <c r="Q114" s="3">
        <v>4510</v>
      </c>
      <c r="R114" s="3">
        <v>2660</v>
      </c>
      <c r="S114" s="3">
        <v>2295</v>
      </c>
      <c r="T114" s="3">
        <v>4493</v>
      </c>
      <c r="U114" s="3">
        <v>2460</v>
      </c>
      <c r="V114" s="3">
        <v>2397</v>
      </c>
      <c r="W114" s="3">
        <v>4469</v>
      </c>
      <c r="X114" s="3">
        <v>2382</v>
      </c>
      <c r="Y114" s="3">
        <v>2378</v>
      </c>
      <c r="Z114" s="3">
        <v>4536</v>
      </c>
      <c r="AA114" s="3">
        <v>2334</v>
      </c>
      <c r="AB114" s="41">
        <v>2372</v>
      </c>
      <c r="AC114" s="42">
        <v>25.6</v>
      </c>
      <c r="AD114" s="41">
        <v>4491</v>
      </c>
      <c r="AE114" s="42">
        <v>48.6</v>
      </c>
      <c r="AF114" s="41">
        <v>2385</v>
      </c>
      <c r="AG114" s="42">
        <v>25.8</v>
      </c>
      <c r="AH114" s="41">
        <f t="shared" si="81"/>
        <v>6863</v>
      </c>
      <c r="AI114" s="42">
        <f t="shared" si="68"/>
        <v>74.210640138408309</v>
      </c>
      <c r="AJ114" s="3"/>
      <c r="AK114" s="3"/>
      <c r="AL114" s="3"/>
      <c r="AM114" s="7">
        <f t="shared" si="82"/>
        <v>9248</v>
      </c>
    </row>
    <row r="115" spans="1:43" ht="15.75" x14ac:dyDescent="0.25">
      <c r="A115" s="3"/>
      <c r="B115" s="5" t="s">
        <v>33</v>
      </c>
      <c r="C115" s="17"/>
      <c r="D115" s="17"/>
      <c r="E115" s="17"/>
      <c r="F115" s="3">
        <v>116</v>
      </c>
      <c r="G115" s="3">
        <v>42</v>
      </c>
      <c r="H115" s="3">
        <v>56</v>
      </c>
      <c r="I115" s="3">
        <v>4</v>
      </c>
      <c r="J115" s="3">
        <v>88</v>
      </c>
      <c r="K115" s="3">
        <v>88</v>
      </c>
      <c r="L115" s="3">
        <v>6665</v>
      </c>
      <c r="M115" s="3">
        <v>2329</v>
      </c>
      <c r="N115" s="3">
        <v>3057</v>
      </c>
      <c r="O115" s="3">
        <v>1279</v>
      </c>
      <c r="P115" s="3">
        <v>1472</v>
      </c>
      <c r="Q115" s="3">
        <v>3667</v>
      </c>
      <c r="R115" s="3">
        <v>1526</v>
      </c>
      <c r="S115" s="3">
        <v>1803</v>
      </c>
      <c r="T115" s="3">
        <v>3556</v>
      </c>
      <c r="U115" s="3">
        <v>1306</v>
      </c>
      <c r="V115" s="3">
        <v>2286</v>
      </c>
      <c r="W115" s="3">
        <v>3161</v>
      </c>
      <c r="X115" s="3">
        <v>1218</v>
      </c>
      <c r="Y115" s="3">
        <v>2514</v>
      </c>
      <c r="Z115" s="3">
        <v>2936</v>
      </c>
      <c r="AA115" s="3">
        <v>1215</v>
      </c>
      <c r="AB115" s="41">
        <v>2081</v>
      </c>
      <c r="AC115" s="42">
        <v>31.2</v>
      </c>
      <c r="AD115" s="41">
        <v>3276</v>
      </c>
      <c r="AE115" s="42">
        <v>50</v>
      </c>
      <c r="AF115" s="41">
        <v>1308</v>
      </c>
      <c r="AG115" s="42">
        <v>18.8</v>
      </c>
      <c r="AH115" s="41">
        <f t="shared" si="81"/>
        <v>5357</v>
      </c>
      <c r="AI115" s="42">
        <f t="shared" si="68"/>
        <v>80.375093773443368</v>
      </c>
      <c r="AJ115" s="3"/>
      <c r="AK115" s="3"/>
      <c r="AL115" s="3"/>
      <c r="AM115" s="7">
        <f t="shared" si="82"/>
        <v>6665</v>
      </c>
    </row>
    <row r="116" spans="1:43" ht="15.75" x14ac:dyDescent="0.25">
      <c r="A116" s="3"/>
      <c r="B116" s="5" t="s">
        <v>34</v>
      </c>
      <c r="C116" s="17"/>
      <c r="D116" s="17"/>
      <c r="E116" s="17"/>
      <c r="F116" s="3">
        <v>29</v>
      </c>
      <c r="G116" s="3">
        <v>183</v>
      </c>
      <c r="H116" s="3">
        <v>123</v>
      </c>
      <c r="I116" s="3">
        <v>40</v>
      </c>
      <c r="J116" s="3">
        <v>58</v>
      </c>
      <c r="K116" s="3">
        <v>0</v>
      </c>
      <c r="L116" s="3">
        <v>2965</v>
      </c>
      <c r="M116" s="3">
        <v>936</v>
      </c>
      <c r="N116" s="3">
        <v>1501</v>
      </c>
      <c r="O116" s="3">
        <v>528</v>
      </c>
      <c r="P116" s="3">
        <v>644</v>
      </c>
      <c r="Q116" s="3">
        <v>1676</v>
      </c>
      <c r="R116" s="3">
        <v>645</v>
      </c>
      <c r="S116" s="3">
        <v>671</v>
      </c>
      <c r="T116" s="3">
        <v>1707</v>
      </c>
      <c r="U116" s="3">
        <v>587</v>
      </c>
      <c r="V116" s="3">
        <v>720</v>
      </c>
      <c r="W116" s="3">
        <v>1741</v>
      </c>
      <c r="X116" s="3">
        <v>504</v>
      </c>
      <c r="Y116" s="3">
        <v>767</v>
      </c>
      <c r="Z116" s="3">
        <v>1690</v>
      </c>
      <c r="AA116" s="3">
        <v>508</v>
      </c>
      <c r="AB116" s="41">
        <v>747</v>
      </c>
      <c r="AC116" s="42">
        <v>25</v>
      </c>
      <c r="AD116" s="41">
        <v>1632</v>
      </c>
      <c r="AE116" s="42">
        <v>51</v>
      </c>
      <c r="AF116" s="41">
        <v>586</v>
      </c>
      <c r="AG116" s="42">
        <v>24</v>
      </c>
      <c r="AH116" s="41">
        <f t="shared" si="81"/>
        <v>2379</v>
      </c>
      <c r="AI116" s="42">
        <f t="shared" si="68"/>
        <v>80.236087689713315</v>
      </c>
      <c r="AJ116" s="3"/>
      <c r="AK116" s="3"/>
      <c r="AL116" s="3"/>
      <c r="AM116" s="7">
        <f t="shared" si="82"/>
        <v>2965</v>
      </c>
    </row>
    <row r="117" spans="1:43" ht="15.75" x14ac:dyDescent="0.25">
      <c r="A117" s="3">
        <v>14</v>
      </c>
      <c r="B117" s="13" t="s">
        <v>47</v>
      </c>
      <c r="C117" s="23"/>
      <c r="D117" s="23"/>
      <c r="E117" s="23"/>
      <c r="F117" s="39">
        <f>F119+F120+F121+F122+F123+F124</f>
        <v>236</v>
      </c>
      <c r="G117" s="39">
        <f t="shared" ref="G117:AA117" si="83">G119+G120+G121+G122+G123+G124</f>
        <v>1301</v>
      </c>
      <c r="H117" s="39">
        <f t="shared" si="83"/>
        <v>453</v>
      </c>
      <c r="I117" s="39">
        <f t="shared" si="83"/>
        <v>872</v>
      </c>
      <c r="J117" s="39">
        <f t="shared" si="83"/>
        <v>219</v>
      </c>
      <c r="K117" s="39">
        <f t="shared" si="83"/>
        <v>0</v>
      </c>
      <c r="L117" s="39">
        <f t="shared" si="83"/>
        <v>16359</v>
      </c>
      <c r="M117" s="40">
        <f t="shared" si="83"/>
        <v>7385.78</v>
      </c>
      <c r="N117" s="40">
        <f t="shared" si="83"/>
        <v>6705.506571428572</v>
      </c>
      <c r="O117" s="40">
        <f t="shared" si="83"/>
        <v>2266.9035714285715</v>
      </c>
      <c r="P117" s="40">
        <f t="shared" si="83"/>
        <v>5579.25</v>
      </c>
      <c r="Q117" s="40">
        <f t="shared" si="83"/>
        <v>7376.35</v>
      </c>
      <c r="R117" s="40">
        <f t="shared" si="83"/>
        <v>3402.9</v>
      </c>
      <c r="S117" s="40">
        <f t="shared" si="83"/>
        <v>5777.38</v>
      </c>
      <c r="T117" s="40">
        <f t="shared" si="83"/>
        <v>7342.2780000000002</v>
      </c>
      <c r="U117" s="40">
        <f t="shared" si="83"/>
        <v>3238.4250000000002</v>
      </c>
      <c r="V117" s="40">
        <f t="shared" si="83"/>
        <v>5943.83</v>
      </c>
      <c r="W117" s="40">
        <f t="shared" si="83"/>
        <v>7286.1279999999997</v>
      </c>
      <c r="X117" s="40">
        <f t="shared" si="83"/>
        <v>3129.0250000000001</v>
      </c>
      <c r="Y117" s="40">
        <f t="shared" si="83"/>
        <v>6326.03</v>
      </c>
      <c r="Z117" s="40">
        <f t="shared" si="83"/>
        <v>7237.1279999999997</v>
      </c>
      <c r="AA117" s="40">
        <f t="shared" si="83"/>
        <v>2795.625</v>
      </c>
      <c r="AB117" s="40">
        <f>(Y117+V117+S117+P117+M117)/5</f>
        <v>6202.4539999999997</v>
      </c>
      <c r="AC117" s="31">
        <f>AB117*100/L117</f>
        <v>37.914628033498381</v>
      </c>
      <c r="AD117" s="40">
        <f>(Z117+W117+T117+Q117+N117)/5</f>
        <v>7189.4781142857146</v>
      </c>
      <c r="AE117" s="31">
        <f>AD117*100/L117</f>
        <v>43.948151563577937</v>
      </c>
      <c r="AF117" s="40">
        <f>(AA117+X117+U117+R117+O117)/5</f>
        <v>2966.5757142857142</v>
      </c>
      <c r="AG117" s="31">
        <f>AF117*100/L117</f>
        <v>18.134211836210735</v>
      </c>
      <c r="AH117" s="40">
        <f>AB117+AD117</f>
        <v>13391.932114285715</v>
      </c>
      <c r="AI117" s="31">
        <f>AH117*100/L117</f>
        <v>81.862779597076312</v>
      </c>
      <c r="AJ117" s="39">
        <f>L123+L124</f>
        <v>5916</v>
      </c>
      <c r="AK117" s="40">
        <f>(M123+M124+N123+N124+P123+P124+Q123+Q124+S123+S124+T123+T124+V123+V124+W123+W124+Y123+Y124++Z123+Z124)/5</f>
        <v>5037.6000000000004</v>
      </c>
      <c r="AL117" s="31">
        <f>AK117*100/AJ117</f>
        <v>85.152129817444234</v>
      </c>
      <c r="AM117" s="7">
        <f t="shared" si="82"/>
        <v>16358.50782857143</v>
      </c>
      <c r="AN117" s="7"/>
      <c r="AO117" s="7"/>
      <c r="AP117" s="7"/>
      <c r="AQ117" s="7"/>
    </row>
    <row r="118" spans="1:43" ht="15.75" x14ac:dyDescent="0.25">
      <c r="A118" s="3"/>
      <c r="B118" s="13" t="s">
        <v>16</v>
      </c>
      <c r="C118" s="23"/>
      <c r="D118" s="23"/>
      <c r="E118" s="23"/>
      <c r="F118" s="39"/>
      <c r="G118" s="39"/>
      <c r="H118" s="39"/>
      <c r="I118" s="39"/>
      <c r="J118" s="39"/>
      <c r="K118" s="39"/>
      <c r="L118" s="39">
        <v>100</v>
      </c>
      <c r="M118" s="31">
        <f>M117*100/L117</f>
        <v>45.148114187908796</v>
      </c>
      <c r="N118" s="31">
        <v>40.992725716730853</v>
      </c>
      <c r="O118" s="31">
        <v>13.857225817156131</v>
      </c>
      <c r="P118" s="31">
        <v>34.105079772602238</v>
      </c>
      <c r="Q118" s="31">
        <v>45.090470077633107</v>
      </c>
      <c r="R118" s="31">
        <v>20.801393728222997</v>
      </c>
      <c r="S118" s="31">
        <v>35.197750473745337</v>
      </c>
      <c r="T118" s="31">
        <v>44.8821932880983</v>
      </c>
      <c r="U118" s="31">
        <v>19.795983862094261</v>
      </c>
      <c r="V118" s="31">
        <v>36.333700103918332</v>
      </c>
      <c r="W118" s="31">
        <v>44.538957148969985</v>
      </c>
      <c r="X118" s="31">
        <v>19.127238828779266</v>
      </c>
      <c r="Y118" s="31">
        <v>38.670028730362489</v>
      </c>
      <c r="Z118" s="31">
        <v>44.239427837887398</v>
      </c>
      <c r="AA118" s="31">
        <v>17.089216944801027</v>
      </c>
      <c r="AB118" s="40"/>
      <c r="AC118" s="31"/>
      <c r="AD118" s="40"/>
      <c r="AE118" s="31"/>
      <c r="AF118" s="40"/>
      <c r="AG118" s="31"/>
      <c r="AH118" s="40"/>
      <c r="AI118" s="31"/>
      <c r="AJ118" s="39"/>
      <c r="AK118" s="40"/>
      <c r="AL118" s="39"/>
      <c r="AM118" s="7"/>
    </row>
    <row r="119" spans="1:43" ht="16.899999999999999" customHeight="1" x14ac:dyDescent="0.25">
      <c r="A119" s="3"/>
      <c r="B119" s="5" t="s">
        <v>29</v>
      </c>
      <c r="C119" s="17"/>
      <c r="D119" s="17"/>
      <c r="E119" s="17"/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41">
        <v>0</v>
      </c>
      <c r="Q119" s="41">
        <v>0</v>
      </c>
      <c r="R119" s="41">
        <v>0</v>
      </c>
      <c r="S119" s="41">
        <v>0</v>
      </c>
      <c r="T119" s="41">
        <v>0</v>
      </c>
      <c r="U119" s="41">
        <v>0</v>
      </c>
      <c r="V119" s="41">
        <v>0</v>
      </c>
      <c r="W119" s="41">
        <v>0</v>
      </c>
      <c r="X119" s="41">
        <v>0</v>
      </c>
      <c r="Y119" s="41">
        <v>0</v>
      </c>
      <c r="Z119" s="41">
        <v>0</v>
      </c>
      <c r="AA119" s="41">
        <v>0</v>
      </c>
      <c r="AB119" s="41">
        <v>0</v>
      </c>
      <c r="AC119" s="42">
        <v>0</v>
      </c>
      <c r="AD119" s="41">
        <v>0</v>
      </c>
      <c r="AE119" s="42">
        <v>0</v>
      </c>
      <c r="AF119" s="41">
        <v>0</v>
      </c>
      <c r="AG119" s="42">
        <v>0</v>
      </c>
      <c r="AH119" s="41">
        <v>0</v>
      </c>
      <c r="AI119" s="42">
        <v>0</v>
      </c>
      <c r="AJ119" s="3"/>
      <c r="AK119" s="3"/>
      <c r="AL119" s="3"/>
      <c r="AM119" s="7"/>
    </row>
    <row r="120" spans="1:43" ht="15.75" x14ac:dyDescent="0.25">
      <c r="A120" s="3"/>
      <c r="B120" s="5" t="s">
        <v>30</v>
      </c>
      <c r="C120" s="17"/>
      <c r="D120" s="17"/>
      <c r="E120" s="17"/>
      <c r="F120" s="3">
        <v>41</v>
      </c>
      <c r="G120" s="3">
        <v>193</v>
      </c>
      <c r="H120" s="3">
        <v>56</v>
      </c>
      <c r="I120" s="3">
        <v>126</v>
      </c>
      <c r="J120" s="3">
        <v>52</v>
      </c>
      <c r="K120" s="3">
        <v>0</v>
      </c>
      <c r="L120" s="3">
        <v>1830</v>
      </c>
      <c r="M120" s="41">
        <v>468</v>
      </c>
      <c r="N120" s="41">
        <v>780.42857142857144</v>
      </c>
      <c r="O120" s="41">
        <v>581.57142857142856</v>
      </c>
      <c r="P120" s="41">
        <v>386</v>
      </c>
      <c r="Q120" s="41">
        <v>725</v>
      </c>
      <c r="R120" s="41">
        <v>719</v>
      </c>
      <c r="S120" s="41">
        <v>322</v>
      </c>
      <c r="T120" s="41">
        <v>787</v>
      </c>
      <c r="U120" s="41">
        <v>721</v>
      </c>
      <c r="V120" s="41">
        <v>326</v>
      </c>
      <c r="W120" s="41">
        <v>803</v>
      </c>
      <c r="X120" s="41">
        <v>701</v>
      </c>
      <c r="Y120" s="41">
        <v>409</v>
      </c>
      <c r="Z120" s="41">
        <v>868</v>
      </c>
      <c r="AA120" s="41">
        <v>553.20000000000005</v>
      </c>
      <c r="AB120" s="41">
        <f>(Y120+V120+S120+P120+M120)/5</f>
        <v>382.2</v>
      </c>
      <c r="AC120" s="42">
        <f>AB120*100/L120</f>
        <v>20.885245901639344</v>
      </c>
      <c r="AD120" s="41">
        <f>(Z120+W120+T120+Q120+N120)/5</f>
        <v>792.68571428571431</v>
      </c>
      <c r="AE120" s="42">
        <f>AD120*100/L120</f>
        <v>43.316159250585486</v>
      </c>
      <c r="AF120" s="41">
        <f>(AA120+X120+U120+R120+O120)/5</f>
        <v>655.15428571428561</v>
      </c>
      <c r="AG120" s="42">
        <f>AF120*100/L120</f>
        <v>35.800780640124898</v>
      </c>
      <c r="AH120" s="41">
        <f>AB120+AD120</f>
        <v>1174.8857142857144</v>
      </c>
      <c r="AI120" s="42">
        <f t="shared" ref="AI120:AI132" si="84">AH120*100/L120</f>
        <v>64.201405152224822</v>
      </c>
      <c r="AJ120" s="3"/>
      <c r="AK120" s="3"/>
      <c r="AL120" s="3"/>
      <c r="AM120" s="7">
        <f t="shared" ref="AM120:AM125" si="85">AB120+AD120+AF120</f>
        <v>1830.04</v>
      </c>
    </row>
    <row r="121" spans="1:43" ht="15.75" x14ac:dyDescent="0.25">
      <c r="A121" s="3"/>
      <c r="B121" s="5" t="s">
        <v>31</v>
      </c>
      <c r="C121" s="17"/>
      <c r="D121" s="17"/>
      <c r="E121" s="17"/>
      <c r="F121" s="3">
        <v>55</v>
      </c>
      <c r="G121" s="3">
        <v>372</v>
      </c>
      <c r="H121" s="3">
        <v>119</v>
      </c>
      <c r="I121" s="3">
        <v>235</v>
      </c>
      <c r="J121" s="3">
        <v>73</v>
      </c>
      <c r="K121" s="3">
        <v>0</v>
      </c>
      <c r="L121" s="3">
        <v>3969</v>
      </c>
      <c r="M121" s="41">
        <v>1532.75</v>
      </c>
      <c r="N121" s="41">
        <v>1748.25</v>
      </c>
      <c r="O121" s="41">
        <v>687.65</v>
      </c>
      <c r="P121" s="41">
        <v>1264.25</v>
      </c>
      <c r="Q121" s="41">
        <v>1780.35</v>
      </c>
      <c r="R121" s="41">
        <v>923.9</v>
      </c>
      <c r="S121" s="41">
        <v>1171.75</v>
      </c>
      <c r="T121" s="41">
        <v>1891.85</v>
      </c>
      <c r="U121" s="41">
        <v>904.9</v>
      </c>
      <c r="V121" s="41">
        <v>1270</v>
      </c>
      <c r="W121" s="41">
        <v>1767.6</v>
      </c>
      <c r="X121" s="41">
        <v>931.7</v>
      </c>
      <c r="Y121" s="41">
        <v>1438.2</v>
      </c>
      <c r="Z121" s="41">
        <v>1678.6</v>
      </c>
      <c r="AA121" s="41">
        <v>852.1</v>
      </c>
      <c r="AB121" s="41">
        <f t="shared" ref="AB121:AB124" si="86">(Y121+V121+S121+P121+M121)/5</f>
        <v>1335.3899999999999</v>
      </c>
      <c r="AC121" s="42">
        <f t="shared" ref="AC121:AC124" si="87">AB121*100/L121</f>
        <v>33.645502645502646</v>
      </c>
      <c r="AD121" s="41">
        <f t="shared" ref="AD121:AD124" si="88">(Z121+W121+T121+Q121+N121)/5</f>
        <v>1773.33</v>
      </c>
      <c r="AE121" s="42">
        <f t="shared" ref="AE121:AE124" si="89">AD121*100/L121</f>
        <v>44.679516250944822</v>
      </c>
      <c r="AF121" s="41">
        <f t="shared" ref="AF121:AF124" si="90">(AA121+X121+U121+R121+O121)/5</f>
        <v>860.05</v>
      </c>
      <c r="AG121" s="42">
        <f t="shared" ref="AG121:AG124" si="91">AF121*100/L121</f>
        <v>21.669186192995717</v>
      </c>
      <c r="AH121" s="41">
        <f t="shared" ref="AH121:AH124" si="92">AB121+AD121</f>
        <v>3108.72</v>
      </c>
      <c r="AI121" s="42">
        <f t="shared" si="84"/>
        <v>78.325018896447475</v>
      </c>
      <c r="AJ121" s="3"/>
      <c r="AK121" s="3"/>
      <c r="AL121" s="3"/>
      <c r="AM121" s="7">
        <f t="shared" si="85"/>
        <v>3968.7699999999995</v>
      </c>
    </row>
    <row r="122" spans="1:43" ht="15.75" x14ac:dyDescent="0.25">
      <c r="A122" s="3"/>
      <c r="B122" s="5" t="s">
        <v>32</v>
      </c>
      <c r="C122" s="17"/>
      <c r="D122" s="17"/>
      <c r="E122" s="17"/>
      <c r="F122" s="3">
        <v>56</v>
      </c>
      <c r="G122" s="3">
        <v>351</v>
      </c>
      <c r="H122" s="3">
        <v>127</v>
      </c>
      <c r="I122" s="3">
        <v>231</v>
      </c>
      <c r="J122" s="3">
        <v>50</v>
      </c>
      <c r="K122" s="3">
        <v>0</v>
      </c>
      <c r="L122" s="3">
        <v>4644</v>
      </c>
      <c r="M122" s="41">
        <v>2392.0299999999997</v>
      </c>
      <c r="N122" s="41">
        <v>1793.828</v>
      </c>
      <c r="O122" s="41">
        <v>457.68214285714288</v>
      </c>
      <c r="P122" s="41">
        <v>1887</v>
      </c>
      <c r="Q122" s="41">
        <v>2085</v>
      </c>
      <c r="R122" s="41">
        <v>672</v>
      </c>
      <c r="S122" s="41">
        <v>2086.63</v>
      </c>
      <c r="T122" s="41">
        <v>1986.4279999999999</v>
      </c>
      <c r="U122" s="41">
        <v>570.52499999999998</v>
      </c>
      <c r="V122" s="41">
        <v>2127.83</v>
      </c>
      <c r="W122" s="41">
        <v>1922.528</v>
      </c>
      <c r="X122" s="41">
        <v>593.32500000000005</v>
      </c>
      <c r="Y122" s="41">
        <v>2130.83</v>
      </c>
      <c r="Z122" s="41">
        <v>1941.528</v>
      </c>
      <c r="AA122" s="41">
        <v>571.32500000000005</v>
      </c>
      <c r="AB122" s="41">
        <f t="shared" si="86"/>
        <v>2124.864</v>
      </c>
      <c r="AC122" s="42">
        <f t="shared" si="87"/>
        <v>45.755038759689924</v>
      </c>
      <c r="AD122" s="41">
        <f t="shared" si="88"/>
        <v>1945.8624</v>
      </c>
      <c r="AE122" s="42">
        <f t="shared" si="89"/>
        <v>41.900568475452197</v>
      </c>
      <c r="AF122" s="41">
        <f t="shared" si="90"/>
        <v>572.97142857142865</v>
      </c>
      <c r="AG122" s="42">
        <f t="shared" si="91"/>
        <v>12.337886058816293</v>
      </c>
      <c r="AH122" s="41">
        <f t="shared" si="92"/>
        <v>4070.7264</v>
      </c>
      <c r="AI122" s="42">
        <f t="shared" si="84"/>
        <v>87.655607235142128</v>
      </c>
      <c r="AJ122" s="3"/>
      <c r="AK122" s="3"/>
      <c r="AL122" s="3"/>
      <c r="AM122" s="7">
        <f t="shared" si="85"/>
        <v>4643.6978285714285</v>
      </c>
    </row>
    <row r="123" spans="1:43" ht="15.75" x14ac:dyDescent="0.25">
      <c r="A123" s="3"/>
      <c r="B123" s="5" t="s">
        <v>33</v>
      </c>
      <c r="C123" s="17"/>
      <c r="D123" s="17"/>
      <c r="E123" s="17"/>
      <c r="F123" s="3">
        <v>43</v>
      </c>
      <c r="G123" s="3">
        <v>82</v>
      </c>
      <c r="H123" s="3">
        <v>52</v>
      </c>
      <c r="I123" s="3">
        <v>67</v>
      </c>
      <c r="J123" s="3">
        <v>8</v>
      </c>
      <c r="K123" s="3">
        <v>0</v>
      </c>
      <c r="L123" s="3">
        <v>2266</v>
      </c>
      <c r="M123" s="41">
        <v>1287</v>
      </c>
      <c r="N123" s="41">
        <v>786</v>
      </c>
      <c r="O123" s="41">
        <v>193</v>
      </c>
      <c r="P123" s="41">
        <v>944</v>
      </c>
      <c r="Q123" s="41">
        <v>1010</v>
      </c>
      <c r="R123" s="41">
        <v>312</v>
      </c>
      <c r="S123" s="41">
        <v>1099</v>
      </c>
      <c r="T123" s="41">
        <v>901</v>
      </c>
      <c r="U123" s="41">
        <v>266</v>
      </c>
      <c r="V123" s="41">
        <v>1067</v>
      </c>
      <c r="W123" s="41">
        <v>945</v>
      </c>
      <c r="X123" s="41">
        <v>254</v>
      </c>
      <c r="Y123" s="41">
        <v>1090</v>
      </c>
      <c r="Z123" s="41">
        <v>935</v>
      </c>
      <c r="AA123" s="41">
        <v>241</v>
      </c>
      <c r="AB123" s="41">
        <f t="shared" si="86"/>
        <v>1097.4000000000001</v>
      </c>
      <c r="AC123" s="42">
        <f t="shared" si="87"/>
        <v>48.42894969108562</v>
      </c>
      <c r="AD123" s="41">
        <f t="shared" si="88"/>
        <v>915.4</v>
      </c>
      <c r="AE123" s="42">
        <f t="shared" si="89"/>
        <v>40.397175639894087</v>
      </c>
      <c r="AF123" s="41">
        <f t="shared" si="90"/>
        <v>253.2</v>
      </c>
      <c r="AG123" s="42">
        <f t="shared" si="91"/>
        <v>11.1738746690203</v>
      </c>
      <c r="AH123" s="41">
        <f t="shared" si="92"/>
        <v>2012.8000000000002</v>
      </c>
      <c r="AI123" s="42">
        <f t="shared" si="84"/>
        <v>88.826125330979707</v>
      </c>
      <c r="AJ123" s="3"/>
      <c r="AK123" s="3"/>
      <c r="AL123" s="3"/>
      <c r="AM123" s="7">
        <f t="shared" si="85"/>
        <v>2266</v>
      </c>
    </row>
    <row r="124" spans="1:43" ht="15.75" x14ac:dyDescent="0.25">
      <c r="A124" s="3"/>
      <c r="B124" s="5" t="s">
        <v>34</v>
      </c>
      <c r="C124" s="17"/>
      <c r="D124" s="17"/>
      <c r="E124" s="17"/>
      <c r="F124" s="3">
        <v>41</v>
      </c>
      <c r="G124" s="3">
        <v>303</v>
      </c>
      <c r="H124" s="3">
        <v>99</v>
      </c>
      <c r="I124" s="3">
        <v>213</v>
      </c>
      <c r="J124" s="3">
        <v>36</v>
      </c>
      <c r="K124" s="3">
        <v>0</v>
      </c>
      <c r="L124" s="3">
        <v>3650</v>
      </c>
      <c r="M124" s="3">
        <v>1706</v>
      </c>
      <c r="N124" s="3">
        <v>1597</v>
      </c>
      <c r="O124" s="3">
        <v>347</v>
      </c>
      <c r="P124" s="41">
        <v>1098</v>
      </c>
      <c r="Q124" s="41">
        <v>1776</v>
      </c>
      <c r="R124" s="41">
        <v>776</v>
      </c>
      <c r="S124" s="41">
        <v>1098</v>
      </c>
      <c r="T124" s="41">
        <v>1776</v>
      </c>
      <c r="U124" s="41">
        <v>776</v>
      </c>
      <c r="V124" s="41">
        <v>1153</v>
      </c>
      <c r="W124" s="41">
        <v>1848</v>
      </c>
      <c r="X124" s="41">
        <v>649</v>
      </c>
      <c r="Y124" s="41">
        <v>1258</v>
      </c>
      <c r="Z124" s="41">
        <v>1814</v>
      </c>
      <c r="AA124" s="41">
        <v>578</v>
      </c>
      <c r="AB124" s="41">
        <f t="shared" si="86"/>
        <v>1262.5999999999999</v>
      </c>
      <c r="AC124" s="42">
        <f t="shared" si="87"/>
        <v>34.591780821917801</v>
      </c>
      <c r="AD124" s="41">
        <f t="shared" si="88"/>
        <v>1762.2</v>
      </c>
      <c r="AE124" s="42">
        <f t="shared" si="89"/>
        <v>48.279452054794518</v>
      </c>
      <c r="AF124" s="41">
        <f t="shared" si="90"/>
        <v>625.20000000000005</v>
      </c>
      <c r="AG124" s="42">
        <f t="shared" si="91"/>
        <v>17.128767123287673</v>
      </c>
      <c r="AH124" s="41">
        <f t="shared" si="92"/>
        <v>3024.8</v>
      </c>
      <c r="AI124" s="42">
        <f t="shared" si="84"/>
        <v>82.871232876712327</v>
      </c>
      <c r="AJ124" s="3"/>
      <c r="AK124" s="3"/>
      <c r="AL124" s="3"/>
      <c r="AM124" s="7">
        <f t="shared" si="85"/>
        <v>3650</v>
      </c>
    </row>
    <row r="125" spans="1:43" ht="15.75" x14ac:dyDescent="0.25">
      <c r="A125" s="3">
        <v>15</v>
      </c>
      <c r="B125" s="13" t="s">
        <v>48</v>
      </c>
      <c r="C125" s="23"/>
      <c r="D125" s="23"/>
      <c r="E125" s="23"/>
      <c r="F125" s="39">
        <f>F127+F128+F129+F130+F131+F132</f>
        <v>1358</v>
      </c>
      <c r="G125" s="39">
        <f t="shared" ref="G125:K125" si="93">G127+G128+G129+G130+G131+G132</f>
        <v>4508</v>
      </c>
      <c r="H125" s="39">
        <f t="shared" si="93"/>
        <v>5941</v>
      </c>
      <c r="I125" s="39">
        <f t="shared" si="93"/>
        <v>468</v>
      </c>
      <c r="J125" s="39">
        <f t="shared" si="93"/>
        <v>45</v>
      </c>
      <c r="K125" s="39">
        <f t="shared" si="93"/>
        <v>177</v>
      </c>
      <c r="L125" s="39">
        <f>L127+L128+L129+L130+L131+L132</f>
        <v>174500</v>
      </c>
      <c r="M125" s="39">
        <v>73810</v>
      </c>
      <c r="N125" s="39">
        <v>69685</v>
      </c>
      <c r="O125" s="39">
        <v>31005</v>
      </c>
      <c r="P125" s="39">
        <v>66739</v>
      </c>
      <c r="Q125" s="40">
        <v>67452</v>
      </c>
      <c r="R125" s="39">
        <v>40309</v>
      </c>
      <c r="S125" s="39">
        <v>66729</v>
      </c>
      <c r="T125" s="39">
        <v>66805</v>
      </c>
      <c r="U125" s="39">
        <v>40966</v>
      </c>
      <c r="V125" s="39">
        <v>71286</v>
      </c>
      <c r="W125" s="39">
        <v>65087</v>
      </c>
      <c r="X125" s="39">
        <v>38127</v>
      </c>
      <c r="Y125" s="39">
        <v>70018</v>
      </c>
      <c r="Z125" s="39">
        <v>65800</v>
      </c>
      <c r="AA125" s="39">
        <v>38682</v>
      </c>
      <c r="AB125" s="40">
        <f>(Y125+V125+S125+P125+M125)/5</f>
        <v>69716.399999999994</v>
      </c>
      <c r="AC125" s="31">
        <f>AB125*100/L125</f>
        <v>39.952091690544407</v>
      </c>
      <c r="AD125" s="40">
        <f>(Z125+W125+T125+Q125+N125)/5</f>
        <v>66965.8</v>
      </c>
      <c r="AE125" s="31">
        <f>AD125*100/L125</f>
        <v>38.375816618911173</v>
      </c>
      <c r="AF125" s="39">
        <f>(AA125+X125+U125+R125+O125)/5</f>
        <v>37817.800000000003</v>
      </c>
      <c r="AG125" s="31">
        <f>AF125*100/L125</f>
        <v>21.672091690544416</v>
      </c>
      <c r="AH125" s="40">
        <f>AB125+AD125</f>
        <v>136682.20000000001</v>
      </c>
      <c r="AI125" s="31">
        <f t="shared" si="84"/>
        <v>78.327908309455594</v>
      </c>
      <c r="AJ125" s="39">
        <f>L132+L131</f>
        <v>50938</v>
      </c>
      <c r="AK125" s="40">
        <f>(M131+M132+N131+N132+P131+P132+Q131+Q132+S131+S132+T131+T132+V131+V132+W131+W132+Y131+Y132+Z131+Z132)/5</f>
        <v>40471.599999999999</v>
      </c>
      <c r="AL125" s="31">
        <f>AK125*100/AJ125</f>
        <v>79.452667949271657</v>
      </c>
      <c r="AM125" s="7">
        <f t="shared" si="85"/>
        <v>174500</v>
      </c>
    </row>
    <row r="126" spans="1:43" ht="15.75" x14ac:dyDescent="0.25">
      <c r="A126" s="3"/>
      <c r="B126" s="13" t="s">
        <v>16</v>
      </c>
      <c r="C126" s="23"/>
      <c r="D126" s="23"/>
      <c r="E126" s="23"/>
      <c r="F126" s="39"/>
      <c r="G126" s="39"/>
      <c r="H126" s="39"/>
      <c r="I126" s="39"/>
      <c r="J126" s="39"/>
      <c r="K126" s="39"/>
      <c r="L126" s="39">
        <v>100</v>
      </c>
      <c r="M126" s="31">
        <f>M125*100/L125</f>
        <v>42.297994269340975</v>
      </c>
      <c r="N126" s="31">
        <f>N125*100/L125</f>
        <v>39.93409742120344</v>
      </c>
      <c r="O126" s="31">
        <f>O125*100/L125</f>
        <v>17.767908309455589</v>
      </c>
      <c r="P126" s="31">
        <f>P125*100/L125</f>
        <v>38.245845272206303</v>
      </c>
      <c r="Q126" s="31">
        <f>Q125*100/L125</f>
        <v>38.654441260744989</v>
      </c>
      <c r="R126" s="31">
        <f>R125*100/L125</f>
        <v>23.099713467048712</v>
      </c>
      <c r="S126" s="31">
        <f>S125*100/L125</f>
        <v>38.240114613180516</v>
      </c>
      <c r="T126" s="31">
        <f>T125*100/L125</f>
        <v>38.283667621776502</v>
      </c>
      <c r="U126" s="31">
        <f>U125*100/L125</f>
        <v>23.476217765042978</v>
      </c>
      <c r="V126" s="31">
        <f>V125*100/L125</f>
        <v>40.851575931232091</v>
      </c>
      <c r="W126" s="31">
        <f>W125*100/L125</f>
        <v>37.299140401146133</v>
      </c>
      <c r="X126" s="31">
        <f>X125*100/L125</f>
        <v>21.849283667621776</v>
      </c>
      <c r="Y126" s="31">
        <f>Y125*100/L125</f>
        <v>40.124928366762177</v>
      </c>
      <c r="Z126" s="31">
        <f>Z125*100/L125</f>
        <v>37.707736389684811</v>
      </c>
      <c r="AA126" s="31">
        <f>AA125*100/L125</f>
        <v>22.167335243553008</v>
      </c>
      <c r="AB126" s="31"/>
      <c r="AC126" s="31"/>
      <c r="AD126" s="40"/>
      <c r="AE126" s="31"/>
      <c r="AF126" s="31"/>
      <c r="AG126" s="31"/>
      <c r="AH126" s="40"/>
      <c r="AI126" s="31"/>
      <c r="AJ126" s="39"/>
      <c r="AK126" s="40"/>
      <c r="AL126" s="39"/>
      <c r="AM126" s="7"/>
    </row>
    <row r="127" spans="1:43" ht="15.75" x14ac:dyDescent="0.25">
      <c r="A127" s="3"/>
      <c r="B127" s="5" t="s">
        <v>29</v>
      </c>
      <c r="C127" s="17"/>
      <c r="D127" s="17"/>
      <c r="E127" s="17"/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41">
        <v>0</v>
      </c>
      <c r="AC127" s="42">
        <v>0</v>
      </c>
      <c r="AD127" s="41">
        <v>0</v>
      </c>
      <c r="AE127" s="3">
        <v>0</v>
      </c>
      <c r="AF127" s="3">
        <v>0</v>
      </c>
      <c r="AG127" s="3">
        <v>0</v>
      </c>
      <c r="AH127" s="41">
        <v>0</v>
      </c>
      <c r="AI127" s="42">
        <v>0</v>
      </c>
      <c r="AJ127" s="3"/>
      <c r="AK127" s="3"/>
      <c r="AL127" s="3"/>
      <c r="AM127" s="7"/>
    </row>
    <row r="128" spans="1:43" ht="15.75" x14ac:dyDescent="0.25">
      <c r="A128" s="3"/>
      <c r="B128" s="5" t="s">
        <v>30</v>
      </c>
      <c r="C128" s="17"/>
      <c r="D128" s="17"/>
      <c r="E128" s="17"/>
      <c r="F128" s="3">
        <v>305</v>
      </c>
      <c r="G128" s="3">
        <v>820</v>
      </c>
      <c r="H128" s="3">
        <v>1113</v>
      </c>
      <c r="I128" s="3">
        <v>20</v>
      </c>
      <c r="J128" s="3">
        <v>1</v>
      </c>
      <c r="K128" s="3">
        <v>5</v>
      </c>
      <c r="L128" s="3">
        <v>28226</v>
      </c>
      <c r="M128" s="3">
        <v>11214</v>
      </c>
      <c r="N128" s="3">
        <v>10876</v>
      </c>
      <c r="O128" s="3">
        <v>6136</v>
      </c>
      <c r="P128" s="3">
        <v>9885</v>
      </c>
      <c r="Q128" s="3">
        <v>11550</v>
      </c>
      <c r="R128" s="3">
        <v>6791</v>
      </c>
      <c r="S128" s="3">
        <v>10001</v>
      </c>
      <c r="T128" s="3">
        <v>11448</v>
      </c>
      <c r="U128" s="3">
        <v>6777</v>
      </c>
      <c r="V128" s="3">
        <v>10273</v>
      </c>
      <c r="W128" s="3">
        <v>11155</v>
      </c>
      <c r="X128" s="3">
        <v>6798</v>
      </c>
      <c r="Y128" s="3">
        <v>10486</v>
      </c>
      <c r="Z128" s="3">
        <v>9931</v>
      </c>
      <c r="AA128" s="3">
        <v>7809</v>
      </c>
      <c r="AB128" s="41">
        <f>(Y128+V128+S128+P128+M128)/5</f>
        <v>10371.799999999999</v>
      </c>
      <c r="AC128" s="42">
        <f>AB128*100/L128</f>
        <v>36.74555374477432</v>
      </c>
      <c r="AD128" s="41">
        <f>(Z128+W128+T128+Q128+N128)/5</f>
        <v>10992</v>
      </c>
      <c r="AE128" s="42">
        <f>AD128*100/L128</f>
        <v>38.942818677814778</v>
      </c>
      <c r="AF128" s="41">
        <f>(AA128+X128+U128+R128+O128)/5</f>
        <v>6862.2</v>
      </c>
      <c r="AG128" s="42">
        <f>AF128*100/L128</f>
        <v>24.311627577410899</v>
      </c>
      <c r="AH128" s="41">
        <f>AB128+AD128</f>
        <v>21363.8</v>
      </c>
      <c r="AI128" s="42">
        <f t="shared" si="84"/>
        <v>75.688372422589097</v>
      </c>
      <c r="AJ128" s="3"/>
      <c r="AK128" s="3"/>
      <c r="AL128" s="3"/>
      <c r="AM128" s="7">
        <f t="shared" ref="AM128:AM133" si="94">AB128+AD128+AF128</f>
        <v>28226</v>
      </c>
    </row>
    <row r="129" spans="1:41" ht="15.75" x14ac:dyDescent="0.25">
      <c r="A129" s="3"/>
      <c r="B129" s="5" t="s">
        <v>31</v>
      </c>
      <c r="C129" s="17"/>
      <c r="D129" s="17"/>
      <c r="E129" s="17"/>
      <c r="F129" s="3">
        <v>206</v>
      </c>
      <c r="G129" s="3">
        <v>1256</v>
      </c>
      <c r="H129" s="3">
        <v>1662</v>
      </c>
      <c r="I129" s="3">
        <v>97</v>
      </c>
      <c r="J129" s="3">
        <v>2</v>
      </c>
      <c r="K129" s="3">
        <v>0</v>
      </c>
      <c r="L129" s="3">
        <v>51244</v>
      </c>
      <c r="M129" s="3">
        <v>19773</v>
      </c>
      <c r="N129" s="3">
        <v>23528</v>
      </c>
      <c r="O129" s="3">
        <v>7943</v>
      </c>
      <c r="P129" s="3">
        <v>17650</v>
      </c>
      <c r="Q129" s="3">
        <v>19571</v>
      </c>
      <c r="R129" s="3">
        <v>14023</v>
      </c>
      <c r="S129" s="3">
        <v>17518</v>
      </c>
      <c r="T129" s="3">
        <v>19485</v>
      </c>
      <c r="U129" s="3">
        <v>14241</v>
      </c>
      <c r="V129" s="3">
        <v>18582</v>
      </c>
      <c r="W129" s="3">
        <v>18847</v>
      </c>
      <c r="X129" s="3">
        <v>13815</v>
      </c>
      <c r="Y129" s="3">
        <v>17617</v>
      </c>
      <c r="Z129" s="3">
        <v>20075</v>
      </c>
      <c r="AA129" s="3">
        <v>13552</v>
      </c>
      <c r="AB129" s="41">
        <f t="shared" ref="AB129:AB131" si="95">(Y129+V129+S129+P129+M129)/5</f>
        <v>18228</v>
      </c>
      <c r="AC129" s="42">
        <f t="shared" ref="AC129:AC132" si="96">AB129*100/L129</f>
        <v>35.570993677308564</v>
      </c>
      <c r="AD129" s="41">
        <f t="shared" ref="AD129:AD132" si="97">(Z129+W129+T129+Q129+N129)/5</f>
        <v>20301.2</v>
      </c>
      <c r="AE129" s="42">
        <f t="shared" ref="AE129:AE132" si="98">AD129*100/L129</f>
        <v>39.616735617828432</v>
      </c>
      <c r="AF129" s="41">
        <f t="shared" ref="AF129:AF132" si="99">(AA129+X129+U129+R129+O129)/5</f>
        <v>12714.8</v>
      </c>
      <c r="AG129" s="42">
        <f t="shared" ref="AG129:AG132" si="100">AF129*100/L129</f>
        <v>24.812270704863007</v>
      </c>
      <c r="AH129" s="41">
        <f t="shared" ref="AH129:AH132" si="101">AB129+AD129</f>
        <v>38529.199999999997</v>
      </c>
      <c r="AI129" s="42">
        <f t="shared" si="84"/>
        <v>75.18772929513699</v>
      </c>
      <c r="AJ129" s="3"/>
      <c r="AK129" s="3"/>
      <c r="AL129" s="3"/>
      <c r="AM129" s="7">
        <f t="shared" si="94"/>
        <v>51244</v>
      </c>
    </row>
    <row r="130" spans="1:41" ht="15.75" x14ac:dyDescent="0.25">
      <c r="A130" s="3"/>
      <c r="B130" s="5" t="s">
        <v>32</v>
      </c>
      <c r="C130" s="17"/>
      <c r="D130" s="17"/>
      <c r="E130" s="17"/>
      <c r="F130" s="3">
        <v>499</v>
      </c>
      <c r="G130" s="3">
        <v>1056</v>
      </c>
      <c r="H130" s="3">
        <v>1422</v>
      </c>
      <c r="I130" s="3">
        <v>144</v>
      </c>
      <c r="J130" s="3">
        <v>0</v>
      </c>
      <c r="K130" s="3">
        <v>1</v>
      </c>
      <c r="L130" s="3">
        <v>44092</v>
      </c>
      <c r="M130" s="3">
        <v>21193</v>
      </c>
      <c r="N130" s="3">
        <v>15417</v>
      </c>
      <c r="O130" s="3">
        <v>7482</v>
      </c>
      <c r="P130" s="3">
        <v>19426</v>
      </c>
      <c r="Q130" s="3">
        <v>16394</v>
      </c>
      <c r="R130" s="3">
        <v>8272</v>
      </c>
      <c r="S130" s="3">
        <v>19493</v>
      </c>
      <c r="T130" s="3">
        <v>16279</v>
      </c>
      <c r="U130" s="3">
        <v>8320</v>
      </c>
      <c r="V130" s="3">
        <v>20605</v>
      </c>
      <c r="W130" s="3">
        <v>15964</v>
      </c>
      <c r="X130" s="3">
        <v>7523</v>
      </c>
      <c r="Y130" s="3">
        <v>20482</v>
      </c>
      <c r="Z130" s="3">
        <v>16335</v>
      </c>
      <c r="AA130" s="3">
        <v>7275</v>
      </c>
      <c r="AB130" s="41">
        <f t="shared" si="95"/>
        <v>20239.8</v>
      </c>
      <c r="AC130" s="42">
        <f t="shared" si="96"/>
        <v>45.903565272611814</v>
      </c>
      <c r="AD130" s="41">
        <f t="shared" si="97"/>
        <v>16077.8</v>
      </c>
      <c r="AE130" s="42">
        <f t="shared" si="98"/>
        <v>36.464211194774563</v>
      </c>
      <c r="AF130" s="41">
        <f t="shared" si="99"/>
        <v>7774.4</v>
      </c>
      <c r="AG130" s="42">
        <f t="shared" si="100"/>
        <v>17.632223532613626</v>
      </c>
      <c r="AH130" s="41">
        <f t="shared" si="101"/>
        <v>36317.599999999999</v>
      </c>
      <c r="AI130" s="42">
        <f t="shared" si="84"/>
        <v>82.367776467386378</v>
      </c>
      <c r="AJ130" s="3"/>
      <c r="AK130" s="3"/>
      <c r="AL130" s="3"/>
      <c r="AM130" s="7">
        <f t="shared" si="94"/>
        <v>44092</v>
      </c>
    </row>
    <row r="131" spans="1:41" ht="15.75" x14ac:dyDescent="0.25">
      <c r="A131" s="3"/>
      <c r="B131" s="5" t="s">
        <v>33</v>
      </c>
      <c r="C131" s="17"/>
      <c r="D131" s="17"/>
      <c r="E131" s="17"/>
      <c r="F131" s="3">
        <v>236</v>
      </c>
      <c r="G131" s="3">
        <v>510</v>
      </c>
      <c r="H131" s="3">
        <v>663</v>
      </c>
      <c r="I131" s="3">
        <v>117</v>
      </c>
      <c r="J131" s="3">
        <v>1</v>
      </c>
      <c r="K131" s="3">
        <v>0</v>
      </c>
      <c r="L131" s="3">
        <v>19700</v>
      </c>
      <c r="M131" s="3">
        <v>9247</v>
      </c>
      <c r="N131" s="3">
        <v>7295</v>
      </c>
      <c r="O131" s="3">
        <v>3158</v>
      </c>
      <c r="P131" s="3">
        <v>8690</v>
      </c>
      <c r="Q131" s="3">
        <v>7625</v>
      </c>
      <c r="R131" s="3">
        <v>3385</v>
      </c>
      <c r="S131" s="3">
        <v>8712</v>
      </c>
      <c r="T131" s="3">
        <v>7170</v>
      </c>
      <c r="U131" s="3">
        <v>3818</v>
      </c>
      <c r="V131" s="3">
        <v>9162</v>
      </c>
      <c r="W131" s="3">
        <v>7072</v>
      </c>
      <c r="X131" s="3">
        <v>3466</v>
      </c>
      <c r="Y131" s="3">
        <v>9057</v>
      </c>
      <c r="Z131" s="3">
        <v>7396</v>
      </c>
      <c r="AA131" s="3">
        <v>3247</v>
      </c>
      <c r="AB131" s="41">
        <f t="shared" si="95"/>
        <v>8973.6</v>
      </c>
      <c r="AC131" s="42">
        <f t="shared" si="96"/>
        <v>45.551269035532997</v>
      </c>
      <c r="AD131" s="41">
        <f t="shared" si="97"/>
        <v>7311.6</v>
      </c>
      <c r="AE131" s="42">
        <f t="shared" si="98"/>
        <v>37.114720812182739</v>
      </c>
      <c r="AF131" s="41">
        <f t="shared" si="99"/>
        <v>3414.8</v>
      </c>
      <c r="AG131" s="42">
        <f t="shared" si="100"/>
        <v>17.334010152284264</v>
      </c>
      <c r="AH131" s="41">
        <f t="shared" si="101"/>
        <v>16285.2</v>
      </c>
      <c r="AI131" s="42">
        <f t="shared" si="84"/>
        <v>82.665989847715736</v>
      </c>
      <c r="AJ131" s="3"/>
      <c r="AK131" s="3"/>
      <c r="AL131" s="3"/>
      <c r="AM131" s="7">
        <f t="shared" si="94"/>
        <v>19700</v>
      </c>
    </row>
    <row r="132" spans="1:41" ht="15.75" x14ac:dyDescent="0.25">
      <c r="A132" s="3"/>
      <c r="B132" s="5" t="s">
        <v>34</v>
      </c>
      <c r="C132" s="17"/>
      <c r="D132" s="17"/>
      <c r="E132" s="17"/>
      <c r="F132" s="3">
        <v>112</v>
      </c>
      <c r="G132" s="3">
        <v>866</v>
      </c>
      <c r="H132" s="3">
        <v>1081</v>
      </c>
      <c r="I132" s="3">
        <v>90</v>
      </c>
      <c r="J132" s="3">
        <v>41</v>
      </c>
      <c r="K132" s="3">
        <v>171</v>
      </c>
      <c r="L132" s="3">
        <v>31238</v>
      </c>
      <c r="M132" s="3">
        <v>12383</v>
      </c>
      <c r="N132" s="3">
        <v>12569</v>
      </c>
      <c r="O132" s="3">
        <v>6286</v>
      </c>
      <c r="P132" s="3">
        <v>11088</v>
      </c>
      <c r="Q132" s="3">
        <v>12312</v>
      </c>
      <c r="R132" s="3">
        <v>7838</v>
      </c>
      <c r="S132" s="3">
        <v>11005</v>
      </c>
      <c r="T132" s="3">
        <v>12423</v>
      </c>
      <c r="U132" s="3">
        <v>7810</v>
      </c>
      <c r="V132" s="3">
        <v>12664</v>
      </c>
      <c r="W132" s="3">
        <v>12049</v>
      </c>
      <c r="X132" s="3">
        <v>6525</v>
      </c>
      <c r="Y132" s="3">
        <v>12376</v>
      </c>
      <c r="Z132" s="3">
        <v>12063</v>
      </c>
      <c r="AA132" s="3">
        <v>6799</v>
      </c>
      <c r="AB132" s="41">
        <f>(Y132+V132+S132+P132+M132)/5</f>
        <v>11903.2</v>
      </c>
      <c r="AC132" s="42">
        <f t="shared" si="96"/>
        <v>38.104872270952043</v>
      </c>
      <c r="AD132" s="41">
        <f t="shared" si="97"/>
        <v>12283.2</v>
      </c>
      <c r="AE132" s="42">
        <f t="shared" si="98"/>
        <v>39.321339394327424</v>
      </c>
      <c r="AF132" s="41">
        <f t="shared" si="99"/>
        <v>7051.6</v>
      </c>
      <c r="AG132" s="42">
        <f t="shared" si="100"/>
        <v>22.573788334720533</v>
      </c>
      <c r="AH132" s="41">
        <f t="shared" si="101"/>
        <v>24186.400000000001</v>
      </c>
      <c r="AI132" s="42">
        <f t="shared" si="84"/>
        <v>77.426211665279467</v>
      </c>
      <c r="AJ132" s="3"/>
      <c r="AK132" s="3"/>
      <c r="AL132" s="3"/>
      <c r="AM132" s="7">
        <f t="shared" si="94"/>
        <v>31238</v>
      </c>
    </row>
    <row r="133" spans="1:41" ht="15.75" x14ac:dyDescent="0.25">
      <c r="A133" s="3">
        <v>16</v>
      </c>
      <c r="B133" s="13" t="s">
        <v>49</v>
      </c>
      <c r="C133" s="23"/>
      <c r="D133" s="23"/>
      <c r="E133" s="23"/>
      <c r="F133" s="39">
        <f>F135+F136+F137+F138+F139+F140</f>
        <v>206</v>
      </c>
      <c r="G133" s="39">
        <f t="shared" ref="G133:AA133" si="102">G135+G136+G137+G138+G139+G140</f>
        <v>134</v>
      </c>
      <c r="H133" s="39">
        <f t="shared" si="102"/>
        <v>392</v>
      </c>
      <c r="I133" s="39">
        <f t="shared" si="102"/>
        <v>32</v>
      </c>
      <c r="J133" s="39">
        <f t="shared" si="102"/>
        <v>54</v>
      </c>
      <c r="K133" s="39">
        <f t="shared" si="102"/>
        <v>0</v>
      </c>
      <c r="L133" s="39">
        <f t="shared" si="102"/>
        <v>10207</v>
      </c>
      <c r="M133" s="39">
        <f t="shared" si="102"/>
        <v>3150</v>
      </c>
      <c r="N133" s="39">
        <f t="shared" si="102"/>
        <v>4299</v>
      </c>
      <c r="O133" s="39">
        <f t="shared" si="102"/>
        <v>2758</v>
      </c>
      <c r="P133" s="39">
        <f t="shared" si="102"/>
        <v>2621</v>
      </c>
      <c r="Q133" s="39">
        <f t="shared" si="102"/>
        <v>4256</v>
      </c>
      <c r="R133" s="39">
        <f t="shared" si="102"/>
        <v>3330</v>
      </c>
      <c r="S133" s="39">
        <f t="shared" si="102"/>
        <v>2672</v>
      </c>
      <c r="T133" s="39">
        <f t="shared" si="102"/>
        <v>4246</v>
      </c>
      <c r="U133" s="39">
        <f t="shared" si="102"/>
        <v>3289</v>
      </c>
      <c r="V133" s="39">
        <f t="shared" si="102"/>
        <v>2817</v>
      </c>
      <c r="W133" s="39">
        <f t="shared" si="102"/>
        <v>4217</v>
      </c>
      <c r="X133" s="39">
        <f t="shared" si="102"/>
        <v>3173</v>
      </c>
      <c r="Y133" s="39">
        <f t="shared" si="102"/>
        <v>2879</v>
      </c>
      <c r="Z133" s="39">
        <f t="shared" si="102"/>
        <v>4234</v>
      </c>
      <c r="AA133" s="39">
        <f t="shared" si="102"/>
        <v>3094</v>
      </c>
      <c r="AB133" s="40">
        <f>(Y133+V133+S133+P133+M133)/5</f>
        <v>2827.8</v>
      </c>
      <c r="AC133" s="31">
        <f>AB133*100/L133</f>
        <v>27.704516508278633</v>
      </c>
      <c r="AD133" s="40">
        <f>(Z133+W133+T133+Q133+N133)/5</f>
        <v>4250.3999999999996</v>
      </c>
      <c r="AE133" s="31">
        <f>AD133*100/L133</f>
        <v>41.642010385029877</v>
      </c>
      <c r="AF133" s="40">
        <f>(AA133+X133+U133+R133+O133)/5</f>
        <v>3128.8</v>
      </c>
      <c r="AG133" s="31">
        <f>AF133*100/L133</f>
        <v>30.653473106691486</v>
      </c>
      <c r="AH133" s="40">
        <f>AB133+AD133</f>
        <v>7078.2</v>
      </c>
      <c r="AI133" s="31">
        <f>AH133*100/L133</f>
        <v>69.346526893308507</v>
      </c>
      <c r="AJ133" s="39">
        <f>L139+L140</f>
        <v>3560</v>
      </c>
      <c r="AK133" s="40">
        <f>(M139+M140+N139+N140+P139+P140+Q139+Q140+S139+S140+T139+T140+V139+V140+W139+W140+Y139+Y140+Z139+Z140)/5</f>
        <v>2674</v>
      </c>
      <c r="AL133" s="31">
        <f>AK133*100/AJ133</f>
        <v>75.112359550561791</v>
      </c>
      <c r="AM133" s="7">
        <f t="shared" si="94"/>
        <v>10207</v>
      </c>
    </row>
    <row r="134" spans="1:41" ht="15.75" x14ac:dyDescent="0.25">
      <c r="A134" s="3"/>
      <c r="B134" s="13" t="s">
        <v>16</v>
      </c>
      <c r="C134" s="23"/>
      <c r="D134" s="23"/>
      <c r="E134" s="23"/>
      <c r="F134" s="39"/>
      <c r="G134" s="39"/>
      <c r="H134" s="39"/>
      <c r="I134" s="39"/>
      <c r="J134" s="39"/>
      <c r="K134" s="39"/>
      <c r="L134" s="39">
        <v>100</v>
      </c>
      <c r="M134" s="31">
        <v>30.861173704320564</v>
      </c>
      <c r="N134" s="31">
        <v>42.118154207896545</v>
      </c>
      <c r="O134" s="31">
        <v>27.020672087782895</v>
      </c>
      <c r="P134" s="31">
        <v>25.678455961594985</v>
      </c>
      <c r="Q134" s="31">
        <v>41.696874693837565</v>
      </c>
      <c r="R134" s="31">
        <v>32.624669344567451</v>
      </c>
      <c r="S134" s="31">
        <v>26.178113059664934</v>
      </c>
      <c r="T134" s="31">
        <v>41.598902713823847</v>
      </c>
      <c r="U134" s="31">
        <v>32.222984226511215</v>
      </c>
      <c r="V134" s="31">
        <v>27.598706769863821</v>
      </c>
      <c r="W134" s="31">
        <v>41.314783971784067</v>
      </c>
      <c r="X134" s="31">
        <v>31.086509258352113</v>
      </c>
      <c r="Y134" s="31">
        <v>28.20613304594886</v>
      </c>
      <c r="Z134" s="31">
        <v>41.481336337807384</v>
      </c>
      <c r="AA134" s="31">
        <v>30.312530616243755</v>
      </c>
      <c r="AB134" s="31"/>
      <c r="AC134" s="50"/>
      <c r="AD134" s="39"/>
      <c r="AE134" s="50"/>
      <c r="AF134" s="39"/>
      <c r="AG134" s="39"/>
      <c r="AH134" s="39"/>
      <c r="AI134" s="39"/>
      <c r="AJ134" s="39"/>
      <c r="AK134" s="40"/>
      <c r="AL134" s="39"/>
      <c r="AM134" s="7"/>
    </row>
    <row r="135" spans="1:41" ht="15.75" x14ac:dyDescent="0.25">
      <c r="A135" s="3"/>
      <c r="B135" s="5" t="s">
        <v>29</v>
      </c>
      <c r="C135" s="17"/>
      <c r="D135" s="17"/>
      <c r="E135" s="17"/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41">
        <v>0</v>
      </c>
      <c r="AC135" s="42">
        <v>0</v>
      </c>
      <c r="AD135" s="41">
        <v>0</v>
      </c>
      <c r="AE135" s="42">
        <v>0</v>
      </c>
      <c r="AF135" s="41">
        <v>0</v>
      </c>
      <c r="AG135" s="42">
        <v>0</v>
      </c>
      <c r="AH135" s="41">
        <v>0</v>
      </c>
      <c r="AI135" s="42">
        <v>0</v>
      </c>
      <c r="AJ135" s="3"/>
      <c r="AK135" s="3"/>
      <c r="AL135" s="3"/>
      <c r="AM135" s="7"/>
    </row>
    <row r="136" spans="1:41" ht="15.75" x14ac:dyDescent="0.25">
      <c r="A136" s="3"/>
      <c r="B136" s="5" t="s">
        <v>30</v>
      </c>
      <c r="C136" s="17"/>
      <c r="D136" s="17"/>
      <c r="E136" s="17"/>
      <c r="F136" s="3">
        <v>60</v>
      </c>
      <c r="G136" s="3">
        <v>11</v>
      </c>
      <c r="H136" s="3">
        <v>77</v>
      </c>
      <c r="I136" s="3">
        <v>3</v>
      </c>
      <c r="J136" s="3">
        <v>11</v>
      </c>
      <c r="K136" s="3">
        <v>0</v>
      </c>
      <c r="L136" s="3">
        <v>1640</v>
      </c>
      <c r="M136" s="3">
        <v>313</v>
      </c>
      <c r="N136" s="3">
        <v>627</v>
      </c>
      <c r="O136" s="3">
        <v>700</v>
      </c>
      <c r="P136" s="3">
        <v>249</v>
      </c>
      <c r="Q136" s="3">
        <v>620</v>
      </c>
      <c r="R136" s="3">
        <v>771</v>
      </c>
      <c r="S136" s="3">
        <v>241</v>
      </c>
      <c r="T136" s="3">
        <v>627</v>
      </c>
      <c r="U136" s="3">
        <v>772</v>
      </c>
      <c r="V136" s="3">
        <v>272</v>
      </c>
      <c r="W136" s="3">
        <v>611</v>
      </c>
      <c r="X136" s="3">
        <v>757</v>
      </c>
      <c r="Y136" s="3">
        <v>320</v>
      </c>
      <c r="Z136" s="3">
        <v>618</v>
      </c>
      <c r="AA136" s="3">
        <v>702</v>
      </c>
      <c r="AB136" s="41">
        <f>(Y136+V136+S136+P136+M136)/5</f>
        <v>279</v>
      </c>
      <c r="AC136" s="42">
        <v>17.012195121951219</v>
      </c>
      <c r="AD136" s="41">
        <f>(Z136+W136+T136+Q136+N136)/5</f>
        <v>620.6</v>
      </c>
      <c r="AE136" s="42">
        <v>37.841463414634148</v>
      </c>
      <c r="AF136" s="41">
        <v>740.4</v>
      </c>
      <c r="AG136" s="42">
        <v>45.146341463414636</v>
      </c>
      <c r="AH136" s="41">
        <f t="shared" ref="AH136:AH140" si="103">AB136+AD136</f>
        <v>899.6</v>
      </c>
      <c r="AI136" s="42">
        <f t="shared" ref="AI136:AI140" si="104">AH136*100/L136</f>
        <v>54.853658536585364</v>
      </c>
      <c r="AJ136" s="3"/>
      <c r="AK136" s="3"/>
      <c r="AL136" s="3"/>
      <c r="AM136" s="7">
        <f t="shared" ref="AM136:AM141" si="105">AB136+AD136+AF136</f>
        <v>1640</v>
      </c>
    </row>
    <row r="137" spans="1:41" ht="15.75" x14ac:dyDescent="0.25">
      <c r="A137" s="3"/>
      <c r="B137" s="5" t="s">
        <v>31</v>
      </c>
      <c r="C137" s="17"/>
      <c r="D137" s="17"/>
      <c r="E137" s="17"/>
      <c r="F137" s="3">
        <v>45</v>
      </c>
      <c r="G137" s="3">
        <v>44</v>
      </c>
      <c r="H137" s="3">
        <v>103</v>
      </c>
      <c r="I137" s="3">
        <v>6</v>
      </c>
      <c r="J137" s="3">
        <v>13</v>
      </c>
      <c r="K137" s="3">
        <v>0</v>
      </c>
      <c r="L137" s="3">
        <v>2490</v>
      </c>
      <c r="M137" s="3">
        <v>721</v>
      </c>
      <c r="N137" s="3">
        <v>1022</v>
      </c>
      <c r="O137" s="3">
        <v>747</v>
      </c>
      <c r="P137" s="3">
        <v>631</v>
      </c>
      <c r="Q137" s="3">
        <v>990</v>
      </c>
      <c r="R137" s="3">
        <v>869</v>
      </c>
      <c r="S137" s="3">
        <v>666</v>
      </c>
      <c r="T137" s="3">
        <v>968</v>
      </c>
      <c r="U137" s="3">
        <v>856</v>
      </c>
      <c r="V137" s="3">
        <v>693</v>
      </c>
      <c r="W137" s="3">
        <v>958</v>
      </c>
      <c r="X137" s="3">
        <v>839</v>
      </c>
      <c r="Y137" s="3">
        <v>696</v>
      </c>
      <c r="Z137" s="3">
        <v>986</v>
      </c>
      <c r="AA137" s="3">
        <v>808</v>
      </c>
      <c r="AB137" s="41">
        <f t="shared" ref="AB137:AB140" si="106">(Y137+V137+S137+P137+M137)/5</f>
        <v>681.4</v>
      </c>
      <c r="AC137" s="42">
        <v>27.365461847389557</v>
      </c>
      <c r="AD137" s="41">
        <f t="shared" ref="AD137:AD140" si="107">(Z137+W137+T137+Q137+N137)/5</f>
        <v>984.8</v>
      </c>
      <c r="AE137" s="42">
        <v>39.550200803212853</v>
      </c>
      <c r="AF137" s="41">
        <v>823.8</v>
      </c>
      <c r="AG137" s="42">
        <v>33.084337349397593</v>
      </c>
      <c r="AH137" s="41">
        <f t="shared" si="103"/>
        <v>1666.1999999999998</v>
      </c>
      <c r="AI137" s="42">
        <f t="shared" si="104"/>
        <v>66.9156626506024</v>
      </c>
      <c r="AJ137" s="3"/>
      <c r="AK137" s="3"/>
      <c r="AL137" s="3"/>
      <c r="AM137" s="7">
        <f t="shared" si="105"/>
        <v>2490</v>
      </c>
    </row>
    <row r="138" spans="1:41" ht="15.75" x14ac:dyDescent="0.25">
      <c r="A138" s="3"/>
      <c r="B138" s="5" t="s">
        <v>32</v>
      </c>
      <c r="C138" s="17"/>
      <c r="D138" s="17"/>
      <c r="E138" s="17"/>
      <c r="F138" s="3">
        <v>43</v>
      </c>
      <c r="G138" s="3">
        <v>34</v>
      </c>
      <c r="H138" s="3">
        <v>97</v>
      </c>
      <c r="I138" s="3">
        <v>12</v>
      </c>
      <c r="J138" s="3">
        <v>13</v>
      </c>
      <c r="K138" s="3">
        <v>0</v>
      </c>
      <c r="L138" s="3">
        <v>2517</v>
      </c>
      <c r="M138" s="3">
        <v>855</v>
      </c>
      <c r="N138" s="3">
        <v>1088</v>
      </c>
      <c r="O138" s="3">
        <v>574</v>
      </c>
      <c r="P138" s="3">
        <v>743</v>
      </c>
      <c r="Q138" s="3">
        <v>1059</v>
      </c>
      <c r="R138" s="3">
        <v>715</v>
      </c>
      <c r="S138" s="3">
        <v>731</v>
      </c>
      <c r="T138" s="3">
        <v>1061</v>
      </c>
      <c r="U138" s="3">
        <v>725</v>
      </c>
      <c r="V138" s="3">
        <v>783</v>
      </c>
      <c r="W138" s="3">
        <v>1052</v>
      </c>
      <c r="X138" s="3">
        <v>682</v>
      </c>
      <c r="Y138" s="3">
        <v>764</v>
      </c>
      <c r="Z138" s="3">
        <v>1056</v>
      </c>
      <c r="AA138" s="3">
        <v>697</v>
      </c>
      <c r="AB138" s="41">
        <f t="shared" si="106"/>
        <v>775.2</v>
      </c>
      <c r="AC138" s="42">
        <v>30.798569725864123</v>
      </c>
      <c r="AD138" s="41">
        <f t="shared" si="107"/>
        <v>1063.2</v>
      </c>
      <c r="AE138" s="42">
        <v>42.240762812872468</v>
      </c>
      <c r="AF138" s="41">
        <v>678.6</v>
      </c>
      <c r="AG138" s="42">
        <v>26.960667461263409</v>
      </c>
      <c r="AH138" s="41">
        <f t="shared" si="103"/>
        <v>1838.4</v>
      </c>
      <c r="AI138" s="42">
        <f t="shared" si="104"/>
        <v>73.039332538736588</v>
      </c>
      <c r="AJ138" s="3"/>
      <c r="AK138" s="3"/>
      <c r="AL138" s="3"/>
      <c r="AM138" s="7">
        <f t="shared" si="105"/>
        <v>2517</v>
      </c>
    </row>
    <row r="139" spans="1:41" ht="15.75" x14ac:dyDescent="0.25">
      <c r="A139" s="3"/>
      <c r="B139" s="5" t="s">
        <v>33</v>
      </c>
      <c r="C139" s="17"/>
      <c r="D139" s="17"/>
      <c r="E139" s="17"/>
      <c r="F139" s="3">
        <v>24</v>
      </c>
      <c r="G139" s="3">
        <v>4</v>
      </c>
      <c r="H139" s="3">
        <v>17</v>
      </c>
      <c r="I139" s="3">
        <v>4</v>
      </c>
      <c r="J139" s="3">
        <v>11</v>
      </c>
      <c r="K139" s="3">
        <v>0</v>
      </c>
      <c r="L139" s="3">
        <v>777</v>
      </c>
      <c r="M139" s="3">
        <v>301</v>
      </c>
      <c r="N139" s="3">
        <v>323</v>
      </c>
      <c r="O139" s="3">
        <v>153</v>
      </c>
      <c r="P139" s="3">
        <v>262</v>
      </c>
      <c r="Q139" s="3">
        <v>327</v>
      </c>
      <c r="R139" s="3">
        <v>188</v>
      </c>
      <c r="S139" s="3">
        <v>272</v>
      </c>
      <c r="T139" s="3">
        <v>335</v>
      </c>
      <c r="U139" s="3">
        <v>170</v>
      </c>
      <c r="V139" s="3">
        <v>265</v>
      </c>
      <c r="W139" s="3">
        <v>343</v>
      </c>
      <c r="X139" s="3">
        <v>169</v>
      </c>
      <c r="Y139" s="3">
        <v>272</v>
      </c>
      <c r="Z139" s="3">
        <v>343</v>
      </c>
      <c r="AA139" s="3">
        <v>162</v>
      </c>
      <c r="AB139" s="41">
        <f t="shared" si="106"/>
        <v>274.39999999999998</v>
      </c>
      <c r="AC139" s="42">
        <v>35.31531531531531</v>
      </c>
      <c r="AD139" s="41">
        <f t="shared" si="107"/>
        <v>334.2</v>
      </c>
      <c r="AE139" s="42">
        <v>43.114543114543117</v>
      </c>
      <c r="AF139" s="41">
        <v>168.4</v>
      </c>
      <c r="AG139" s="42">
        <v>21.673101673101673</v>
      </c>
      <c r="AH139" s="41">
        <f t="shared" si="103"/>
        <v>608.59999999999991</v>
      </c>
      <c r="AI139" s="42">
        <f t="shared" si="104"/>
        <v>78.326898326898316</v>
      </c>
      <c r="AJ139" s="3"/>
      <c r="AK139" s="3"/>
      <c r="AL139" s="3"/>
      <c r="AM139" s="7">
        <f t="shared" si="105"/>
        <v>776.99999999999989</v>
      </c>
    </row>
    <row r="140" spans="1:41" ht="15.75" x14ac:dyDescent="0.25">
      <c r="A140" s="3"/>
      <c r="B140" s="5" t="s">
        <v>34</v>
      </c>
      <c r="C140" s="17"/>
      <c r="D140" s="17"/>
      <c r="E140" s="17"/>
      <c r="F140" s="3">
        <v>34</v>
      </c>
      <c r="G140" s="3">
        <v>41</v>
      </c>
      <c r="H140" s="3">
        <v>98</v>
      </c>
      <c r="I140" s="3">
        <v>7</v>
      </c>
      <c r="J140" s="3">
        <v>6</v>
      </c>
      <c r="K140" s="3">
        <v>0</v>
      </c>
      <c r="L140" s="3">
        <v>2783</v>
      </c>
      <c r="M140" s="3">
        <v>960</v>
      </c>
      <c r="N140" s="3">
        <v>1239</v>
      </c>
      <c r="O140" s="3">
        <v>584</v>
      </c>
      <c r="P140" s="3">
        <v>736</v>
      </c>
      <c r="Q140" s="3">
        <v>1260</v>
      </c>
      <c r="R140" s="3">
        <v>787</v>
      </c>
      <c r="S140" s="3">
        <v>762</v>
      </c>
      <c r="T140" s="3">
        <v>1255</v>
      </c>
      <c r="U140" s="3">
        <v>766</v>
      </c>
      <c r="V140" s="3">
        <v>804</v>
      </c>
      <c r="W140" s="3">
        <v>1253</v>
      </c>
      <c r="X140" s="3">
        <v>726</v>
      </c>
      <c r="Y140" s="3">
        <v>827</v>
      </c>
      <c r="Z140" s="3">
        <v>1231</v>
      </c>
      <c r="AA140" s="3">
        <v>725</v>
      </c>
      <c r="AB140" s="41">
        <f t="shared" si="106"/>
        <v>817.8</v>
      </c>
      <c r="AC140" s="42">
        <v>29.385555156306143</v>
      </c>
      <c r="AD140" s="41">
        <f t="shared" si="107"/>
        <v>1247.5999999999999</v>
      </c>
      <c r="AE140" s="42">
        <v>44.829320876751702</v>
      </c>
      <c r="AF140" s="41">
        <v>717.6</v>
      </c>
      <c r="AG140" s="42">
        <v>25.785123966942148</v>
      </c>
      <c r="AH140" s="41">
        <f t="shared" si="103"/>
        <v>2065.3999999999996</v>
      </c>
      <c r="AI140" s="42">
        <f t="shared" si="104"/>
        <v>74.214876033057834</v>
      </c>
      <c r="AJ140" s="3"/>
      <c r="AK140" s="3"/>
      <c r="AL140" s="3"/>
      <c r="AM140" s="7">
        <f t="shared" si="105"/>
        <v>2782.9999999999995</v>
      </c>
    </row>
    <row r="141" spans="1:41" ht="15.75" x14ac:dyDescent="0.25">
      <c r="A141" s="3">
        <v>17</v>
      </c>
      <c r="B141" s="13" t="s">
        <v>50</v>
      </c>
      <c r="C141" s="32"/>
      <c r="D141" s="32"/>
      <c r="E141" s="32"/>
      <c r="F141" s="14">
        <f>F143+F144+F145+F146+F147+F148</f>
        <v>511</v>
      </c>
      <c r="G141" s="14">
        <f t="shared" ref="G141:AA141" si="108">G143+G144+G145+G146+G147+G148</f>
        <v>751</v>
      </c>
      <c r="H141" s="14">
        <f t="shared" si="108"/>
        <v>707</v>
      </c>
      <c r="I141" s="14">
        <f t="shared" si="108"/>
        <v>355</v>
      </c>
      <c r="J141" s="14">
        <f t="shared" si="108"/>
        <v>200</v>
      </c>
      <c r="K141" s="14">
        <f t="shared" si="108"/>
        <v>0</v>
      </c>
      <c r="L141" s="14">
        <f t="shared" si="108"/>
        <v>31309</v>
      </c>
      <c r="M141" s="14">
        <f t="shared" si="108"/>
        <v>13524</v>
      </c>
      <c r="N141" s="14">
        <f t="shared" si="108"/>
        <v>11640</v>
      </c>
      <c r="O141" s="14">
        <f t="shared" si="108"/>
        <v>6145</v>
      </c>
      <c r="P141" s="14">
        <f t="shared" si="108"/>
        <v>12096</v>
      </c>
      <c r="Q141" s="14">
        <f t="shared" si="108"/>
        <v>12646</v>
      </c>
      <c r="R141" s="14">
        <f t="shared" si="108"/>
        <v>6567</v>
      </c>
      <c r="S141" s="14">
        <f t="shared" si="108"/>
        <v>11874</v>
      </c>
      <c r="T141" s="14">
        <f t="shared" si="108"/>
        <v>12602</v>
      </c>
      <c r="U141" s="14">
        <f t="shared" si="108"/>
        <v>6833</v>
      </c>
      <c r="V141" s="14">
        <f t="shared" si="108"/>
        <v>11474</v>
      </c>
      <c r="W141" s="14">
        <f t="shared" si="108"/>
        <v>12795</v>
      </c>
      <c r="X141" s="14">
        <f t="shared" si="108"/>
        <v>7040</v>
      </c>
      <c r="Y141" s="14">
        <f t="shared" si="108"/>
        <v>11820</v>
      </c>
      <c r="Z141" s="14">
        <f t="shared" si="108"/>
        <v>12662</v>
      </c>
      <c r="AA141" s="14">
        <f t="shared" si="108"/>
        <v>6827</v>
      </c>
      <c r="AB141" s="40">
        <f>(Y141+V141+S141+P141+M141)/5</f>
        <v>12157.6</v>
      </c>
      <c r="AC141" s="31">
        <f>AB141*100/L141</f>
        <v>38.831007058673222</v>
      </c>
      <c r="AD141" s="40">
        <f>(Z141+W141+T141+Q141+N141)/5</f>
        <v>12469</v>
      </c>
      <c r="AE141" s="31">
        <f>AD141*100/L141</f>
        <v>39.825609249736495</v>
      </c>
      <c r="AF141" s="40">
        <f>(AA141+X141+U141+R141+O141)/5</f>
        <v>6682.4</v>
      </c>
      <c r="AG141" s="31">
        <f>AF141*100/L141</f>
        <v>21.343383691590276</v>
      </c>
      <c r="AH141" s="40">
        <f>AB141+AD141</f>
        <v>24626.6</v>
      </c>
      <c r="AI141" s="31">
        <f>AH141*100/L141</f>
        <v>78.656616308409724</v>
      </c>
      <c r="AJ141" s="39">
        <f>L147+L148</f>
        <v>10466</v>
      </c>
      <c r="AK141" s="40">
        <f>(M147+M148+N147+N148+P147+P148+Q147+Q148+S147+S148+T147+T148+V147+V148+W147+W148+Y147+Y148+Z147+Z148)/5</f>
        <v>8263.6</v>
      </c>
      <c r="AL141" s="31">
        <f>AK141*100/AJ141</f>
        <v>78.956621440856111</v>
      </c>
      <c r="AM141" s="11">
        <f t="shared" si="105"/>
        <v>31309</v>
      </c>
      <c r="AN141" s="7"/>
      <c r="AO141" s="11"/>
    </row>
    <row r="142" spans="1:41" ht="15.75" x14ac:dyDescent="0.25">
      <c r="A142" s="3"/>
      <c r="B142" s="13" t="s">
        <v>16</v>
      </c>
      <c r="C142" s="32"/>
      <c r="D142" s="32"/>
      <c r="E142" s="32"/>
      <c r="F142" s="15"/>
      <c r="G142" s="15"/>
      <c r="H142" s="15"/>
      <c r="I142" s="15"/>
      <c r="J142" s="15"/>
      <c r="K142" s="15"/>
      <c r="L142" s="16">
        <v>100</v>
      </c>
      <c r="M142" s="34">
        <f>M141*100/L141</f>
        <v>43.195247372959855</v>
      </c>
      <c r="N142" s="35">
        <f>N141*100/L141</f>
        <v>37.177808297933503</v>
      </c>
      <c r="O142" s="35">
        <f>O141*100/L141</f>
        <v>19.626944329106646</v>
      </c>
      <c r="P142" s="36">
        <v>38.436991615567514</v>
      </c>
      <c r="Q142" s="36">
        <v>40.382930797146791</v>
      </c>
      <c r="R142" s="36">
        <v>21.180077587285698</v>
      </c>
      <c r="S142" s="36">
        <v>37.542235014391188</v>
      </c>
      <c r="T142" s="36">
        <v>40.458015267175576</v>
      </c>
      <c r="U142" s="36">
        <v>21.999749718433236</v>
      </c>
      <c r="V142" s="36">
        <v>36.453510198973845</v>
      </c>
      <c r="W142" s="36">
        <v>40.842823176073082</v>
      </c>
      <c r="X142" s="36">
        <v>22.703666624953073</v>
      </c>
      <c r="Y142" s="36">
        <v>37.548492053560253</v>
      </c>
      <c r="Z142" s="36">
        <v>40.398573395069455</v>
      </c>
      <c r="AA142" s="36">
        <v>22.052934551370292</v>
      </c>
      <c r="AB142" s="40"/>
      <c r="AC142" s="31"/>
      <c r="AD142" s="39"/>
      <c r="AE142" s="31"/>
      <c r="AF142" s="40"/>
      <c r="AG142" s="31"/>
      <c r="AH142" s="40"/>
      <c r="AI142" s="31"/>
      <c r="AJ142" s="39"/>
      <c r="AK142" s="40"/>
      <c r="AL142" s="39"/>
      <c r="AM142" s="11"/>
      <c r="AN142" s="7"/>
      <c r="AO142" s="11"/>
    </row>
    <row r="143" spans="1:41" ht="15.75" x14ac:dyDescent="0.25">
      <c r="A143" s="3"/>
      <c r="B143" s="5" t="s">
        <v>29</v>
      </c>
      <c r="C143" s="17"/>
      <c r="D143" s="17"/>
      <c r="E143" s="17"/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1">
        <v>0</v>
      </c>
      <c r="AC143" s="42">
        <v>0</v>
      </c>
      <c r="AD143" s="3">
        <v>0</v>
      </c>
      <c r="AE143" s="42">
        <v>0</v>
      </c>
      <c r="AF143" s="41">
        <v>0</v>
      </c>
      <c r="AG143" s="42">
        <v>0</v>
      </c>
      <c r="AH143" s="41">
        <v>0</v>
      </c>
      <c r="AI143" s="42">
        <v>0</v>
      </c>
      <c r="AJ143" s="3"/>
      <c r="AK143" s="3"/>
      <c r="AL143" s="3"/>
      <c r="AM143" s="11"/>
      <c r="AN143" s="7"/>
      <c r="AO143" s="11"/>
    </row>
    <row r="144" spans="1:41" ht="15.75" x14ac:dyDescent="0.25">
      <c r="A144" s="3"/>
      <c r="B144" s="5" t="s">
        <v>30</v>
      </c>
      <c r="C144" s="17"/>
      <c r="D144" s="17"/>
      <c r="E144" s="17"/>
      <c r="F144" s="51">
        <v>96</v>
      </c>
      <c r="G144" s="51">
        <v>145</v>
      </c>
      <c r="H144" s="51">
        <v>151</v>
      </c>
      <c r="I144" s="51">
        <v>55</v>
      </c>
      <c r="J144" s="51">
        <v>35</v>
      </c>
      <c r="K144" s="3">
        <v>0</v>
      </c>
      <c r="L144" s="51">
        <v>4898</v>
      </c>
      <c r="M144" s="51">
        <v>1766</v>
      </c>
      <c r="N144" s="51">
        <v>1926</v>
      </c>
      <c r="O144" s="51">
        <v>1206</v>
      </c>
      <c r="P144" s="51">
        <v>1691</v>
      </c>
      <c r="Q144" s="51">
        <v>1993</v>
      </c>
      <c r="R144" s="51">
        <v>1214</v>
      </c>
      <c r="S144" s="51">
        <v>1624</v>
      </c>
      <c r="T144" s="51">
        <v>1972</v>
      </c>
      <c r="U144" s="51">
        <v>1302</v>
      </c>
      <c r="V144" s="51">
        <v>1494</v>
      </c>
      <c r="W144" s="51">
        <v>2023</v>
      </c>
      <c r="X144" s="51">
        <v>1381</v>
      </c>
      <c r="Y144" s="51">
        <v>1639</v>
      </c>
      <c r="Z144" s="51">
        <v>1955</v>
      </c>
      <c r="AA144" s="51">
        <v>1304</v>
      </c>
      <c r="AB144" s="26">
        <f>(Y144+V144+S144+P144+M144)/5</f>
        <v>1642.8</v>
      </c>
      <c r="AC144" s="52">
        <f>AB144*100/L144</f>
        <v>33.540220498162512</v>
      </c>
      <c r="AD144" s="26">
        <f>(Z144+W144+T144+Q144+N144)/5</f>
        <v>1973.8</v>
      </c>
      <c r="AE144" s="52">
        <f>AD144*100/L144</f>
        <v>40.298080849326254</v>
      </c>
      <c r="AF144" s="26">
        <f>(AA144+X144+U144+R144+O144)/5</f>
        <v>1281.4000000000001</v>
      </c>
      <c r="AG144" s="52">
        <f>AF144*100/L144</f>
        <v>26.16169865251123</v>
      </c>
      <c r="AH144" s="41">
        <f>AB144+AD144</f>
        <v>3616.6</v>
      </c>
      <c r="AI144" s="42">
        <f t="shared" ref="AI144:AI173" si="109">AH144*100/L144</f>
        <v>73.838301347488766</v>
      </c>
      <c r="AJ144" s="3"/>
      <c r="AK144" s="3"/>
      <c r="AL144" s="3"/>
      <c r="AM144" s="11">
        <f t="shared" ref="AM144:AM149" si="110">AB144+AD144+AF144</f>
        <v>4898</v>
      </c>
      <c r="AN144" s="7"/>
      <c r="AO144" s="11"/>
    </row>
    <row r="145" spans="1:41" ht="15.75" x14ac:dyDescent="0.25">
      <c r="A145" s="3"/>
      <c r="B145" s="5" t="s">
        <v>31</v>
      </c>
      <c r="C145" s="17"/>
      <c r="D145" s="17"/>
      <c r="E145" s="17"/>
      <c r="F145" s="51">
        <v>138</v>
      </c>
      <c r="G145" s="51">
        <v>189</v>
      </c>
      <c r="H145" s="51">
        <v>185</v>
      </c>
      <c r="I145" s="51">
        <v>90</v>
      </c>
      <c r="J145" s="51">
        <v>52</v>
      </c>
      <c r="K145" s="3">
        <v>0</v>
      </c>
      <c r="L145" s="51">
        <v>8069</v>
      </c>
      <c r="M145" s="51">
        <v>3306</v>
      </c>
      <c r="N145" s="51">
        <v>3040</v>
      </c>
      <c r="O145" s="51">
        <v>1723</v>
      </c>
      <c r="P145" s="51">
        <v>2969</v>
      </c>
      <c r="Q145" s="51">
        <v>3388</v>
      </c>
      <c r="R145" s="51">
        <v>1712</v>
      </c>
      <c r="S145" s="51">
        <v>2856</v>
      </c>
      <c r="T145" s="51">
        <v>3446</v>
      </c>
      <c r="U145" s="51">
        <v>1767</v>
      </c>
      <c r="V145" s="51">
        <v>2796</v>
      </c>
      <c r="W145" s="51">
        <v>3463</v>
      </c>
      <c r="X145" s="51">
        <v>1810</v>
      </c>
      <c r="Y145" s="51">
        <v>2948</v>
      </c>
      <c r="Z145" s="51">
        <v>3406</v>
      </c>
      <c r="AA145" s="51">
        <v>1715</v>
      </c>
      <c r="AB145" s="26">
        <f t="shared" ref="AB145:AB148" si="111">(Y145+V145+S145+P145+M145)/5</f>
        <v>2975</v>
      </c>
      <c r="AC145" s="52">
        <f t="shared" ref="AC145:AC148" si="112">AB145*100/L145</f>
        <v>36.869500557689925</v>
      </c>
      <c r="AD145" s="26">
        <f t="shared" ref="AD145:AD148" si="113">(Z145+W145+T145+Q145+N145)/5</f>
        <v>3348.6</v>
      </c>
      <c r="AE145" s="52">
        <f t="shared" ref="AE145:AE148" si="114">AD145*100/L145</f>
        <v>41.499566241169909</v>
      </c>
      <c r="AF145" s="26">
        <f t="shared" ref="AF145:AF148" si="115">(AA145+X145+U145+R145+O145)/5</f>
        <v>1745.4</v>
      </c>
      <c r="AG145" s="52">
        <f t="shared" ref="AG145:AG148" si="116">AF145*100/L145</f>
        <v>21.630933201140166</v>
      </c>
      <c r="AH145" s="41">
        <f t="shared" ref="AH145:AH148" si="117">AB145+AD145</f>
        <v>6323.6</v>
      </c>
      <c r="AI145" s="42">
        <f t="shared" si="109"/>
        <v>78.369066798859834</v>
      </c>
      <c r="AJ145" s="3"/>
      <c r="AK145" s="3"/>
      <c r="AL145" s="3"/>
      <c r="AM145" s="11">
        <f t="shared" si="110"/>
        <v>8069</v>
      </c>
      <c r="AN145" s="7"/>
      <c r="AO145" s="11"/>
    </row>
    <row r="146" spans="1:41" ht="15.75" x14ac:dyDescent="0.25">
      <c r="A146" s="3"/>
      <c r="B146" s="5" t="s">
        <v>32</v>
      </c>
      <c r="C146" s="17"/>
      <c r="D146" s="17"/>
      <c r="E146" s="17"/>
      <c r="F146" s="51">
        <v>123</v>
      </c>
      <c r="G146" s="51">
        <v>157</v>
      </c>
      <c r="H146" s="51">
        <v>149</v>
      </c>
      <c r="I146" s="51">
        <v>84</v>
      </c>
      <c r="J146" s="51">
        <v>47</v>
      </c>
      <c r="K146" s="3">
        <v>0</v>
      </c>
      <c r="L146" s="51">
        <v>7876</v>
      </c>
      <c r="M146" s="51">
        <v>3592</v>
      </c>
      <c r="N146" s="51">
        <v>2863</v>
      </c>
      <c r="O146" s="51">
        <v>1421</v>
      </c>
      <c r="P146" s="51">
        <v>3330</v>
      </c>
      <c r="Q146" s="51">
        <v>3137</v>
      </c>
      <c r="R146" s="51">
        <v>1409</v>
      </c>
      <c r="S146" s="51">
        <v>3190</v>
      </c>
      <c r="T146" s="51">
        <v>3208</v>
      </c>
      <c r="U146" s="51">
        <v>1478</v>
      </c>
      <c r="V146" s="51">
        <v>3248</v>
      </c>
      <c r="W146" s="51">
        <v>3148</v>
      </c>
      <c r="X146" s="51">
        <v>1480</v>
      </c>
      <c r="Y146" s="51">
        <v>3276</v>
      </c>
      <c r="Z146" s="51">
        <v>3122</v>
      </c>
      <c r="AA146" s="51">
        <v>1478</v>
      </c>
      <c r="AB146" s="26">
        <f t="shared" si="111"/>
        <v>3327.2</v>
      </c>
      <c r="AC146" s="52">
        <f t="shared" si="112"/>
        <v>42.244794311833417</v>
      </c>
      <c r="AD146" s="26">
        <f t="shared" si="113"/>
        <v>3095.6</v>
      </c>
      <c r="AE146" s="52">
        <f t="shared" si="114"/>
        <v>39.304215337734888</v>
      </c>
      <c r="AF146" s="26">
        <f t="shared" si="115"/>
        <v>1453.2</v>
      </c>
      <c r="AG146" s="52">
        <f t="shared" si="116"/>
        <v>18.450990350431692</v>
      </c>
      <c r="AH146" s="41">
        <f t="shared" si="117"/>
        <v>6422.7999999999993</v>
      </c>
      <c r="AI146" s="42">
        <f t="shared" si="109"/>
        <v>81.549009649568291</v>
      </c>
      <c r="AJ146" s="3"/>
      <c r="AK146" s="3"/>
      <c r="AL146" s="3"/>
      <c r="AM146" s="11">
        <f t="shared" si="110"/>
        <v>7875.9999999999991</v>
      </c>
      <c r="AN146" s="7"/>
      <c r="AO146" s="11"/>
    </row>
    <row r="147" spans="1:41" ht="15.75" x14ac:dyDescent="0.25">
      <c r="A147" s="3"/>
      <c r="B147" s="5" t="s">
        <v>33</v>
      </c>
      <c r="C147" s="17"/>
      <c r="D147" s="17"/>
      <c r="E147" s="17"/>
      <c r="F147" s="51">
        <v>99</v>
      </c>
      <c r="G147" s="51">
        <v>64</v>
      </c>
      <c r="H147" s="51">
        <v>62</v>
      </c>
      <c r="I147" s="51">
        <v>61</v>
      </c>
      <c r="J147" s="51">
        <v>40</v>
      </c>
      <c r="K147" s="3">
        <v>0</v>
      </c>
      <c r="L147" s="51">
        <v>5375</v>
      </c>
      <c r="M147" s="51">
        <v>2661</v>
      </c>
      <c r="N147" s="51">
        <v>1827</v>
      </c>
      <c r="O147" s="51">
        <v>887</v>
      </c>
      <c r="P147" s="51">
        <v>2436</v>
      </c>
      <c r="Q147" s="51">
        <v>1934</v>
      </c>
      <c r="R147" s="51">
        <v>1005</v>
      </c>
      <c r="S147" s="51">
        <v>2582</v>
      </c>
      <c r="T147" s="51">
        <v>1737</v>
      </c>
      <c r="U147" s="51">
        <v>1056</v>
      </c>
      <c r="V147" s="51">
        <v>2323</v>
      </c>
      <c r="W147" s="51">
        <v>1909</v>
      </c>
      <c r="X147" s="51">
        <v>1143</v>
      </c>
      <c r="Y147" s="51">
        <v>2328</v>
      </c>
      <c r="Z147" s="51">
        <v>1957</v>
      </c>
      <c r="AA147" s="51">
        <v>1090</v>
      </c>
      <c r="AB147" s="26">
        <f t="shared" si="111"/>
        <v>2466</v>
      </c>
      <c r="AC147" s="52">
        <f t="shared" si="112"/>
        <v>45.879069767441862</v>
      </c>
      <c r="AD147" s="26">
        <f t="shared" si="113"/>
        <v>1872.8</v>
      </c>
      <c r="AE147" s="52">
        <f t="shared" si="114"/>
        <v>34.842790697674417</v>
      </c>
      <c r="AF147" s="26">
        <f t="shared" si="115"/>
        <v>1036.2</v>
      </c>
      <c r="AG147" s="52">
        <f t="shared" si="116"/>
        <v>19.278139534883721</v>
      </c>
      <c r="AH147" s="41">
        <f t="shared" si="117"/>
        <v>4338.8</v>
      </c>
      <c r="AI147" s="42">
        <f t="shared" si="109"/>
        <v>80.721860465116279</v>
      </c>
      <c r="AJ147" s="3"/>
      <c r="AK147" s="3"/>
      <c r="AL147" s="3"/>
      <c r="AM147" s="11">
        <f t="shared" si="110"/>
        <v>5375</v>
      </c>
      <c r="AN147" s="7"/>
      <c r="AO147" s="11"/>
    </row>
    <row r="148" spans="1:41" ht="15.75" x14ac:dyDescent="0.25">
      <c r="A148" s="3"/>
      <c r="B148" s="5" t="s">
        <v>34</v>
      </c>
      <c r="C148" s="17"/>
      <c r="D148" s="17"/>
      <c r="E148" s="17"/>
      <c r="F148" s="51">
        <v>55</v>
      </c>
      <c r="G148" s="51">
        <v>196</v>
      </c>
      <c r="H148" s="51">
        <v>160</v>
      </c>
      <c r="I148" s="51">
        <v>65</v>
      </c>
      <c r="J148" s="51">
        <v>26</v>
      </c>
      <c r="K148" s="3">
        <v>0</v>
      </c>
      <c r="L148" s="51">
        <v>5091</v>
      </c>
      <c r="M148" s="51">
        <v>2199</v>
      </c>
      <c r="N148" s="51">
        <v>1984</v>
      </c>
      <c r="O148" s="51">
        <v>908</v>
      </c>
      <c r="P148" s="51">
        <v>1670</v>
      </c>
      <c r="Q148" s="51">
        <v>2194</v>
      </c>
      <c r="R148" s="51">
        <v>1227</v>
      </c>
      <c r="S148" s="51">
        <v>1622</v>
      </c>
      <c r="T148" s="51">
        <v>2239</v>
      </c>
      <c r="U148" s="51">
        <v>1230</v>
      </c>
      <c r="V148" s="51">
        <v>1613</v>
      </c>
      <c r="W148" s="51">
        <v>2252</v>
      </c>
      <c r="X148" s="51">
        <v>1226</v>
      </c>
      <c r="Y148" s="51">
        <v>1629</v>
      </c>
      <c r="Z148" s="51">
        <v>2222</v>
      </c>
      <c r="AA148" s="51">
        <v>1240</v>
      </c>
      <c r="AB148" s="26">
        <f t="shared" si="111"/>
        <v>1746.6</v>
      </c>
      <c r="AC148" s="52">
        <f t="shared" si="112"/>
        <v>34.307601649970536</v>
      </c>
      <c r="AD148" s="26">
        <f t="shared" si="113"/>
        <v>2178.1999999999998</v>
      </c>
      <c r="AE148" s="52">
        <f t="shared" si="114"/>
        <v>42.785307405224899</v>
      </c>
      <c r="AF148" s="26">
        <f t="shared" si="115"/>
        <v>1166.2</v>
      </c>
      <c r="AG148" s="52">
        <f t="shared" si="116"/>
        <v>22.907090944804558</v>
      </c>
      <c r="AH148" s="41">
        <f t="shared" si="117"/>
        <v>3924.7999999999997</v>
      </c>
      <c r="AI148" s="42">
        <f t="shared" si="109"/>
        <v>77.092909055195449</v>
      </c>
      <c r="AJ148" s="3"/>
      <c r="AK148" s="3"/>
      <c r="AL148" s="3"/>
      <c r="AM148" s="11">
        <f t="shared" si="110"/>
        <v>5091</v>
      </c>
      <c r="AN148" s="7"/>
      <c r="AO148" s="11"/>
    </row>
    <row r="149" spans="1:41" ht="15.75" x14ac:dyDescent="0.25">
      <c r="A149" s="3">
        <v>18</v>
      </c>
      <c r="B149" s="13" t="s">
        <v>51</v>
      </c>
      <c r="C149" s="23"/>
      <c r="D149" s="23"/>
      <c r="E149" s="23"/>
      <c r="F149" s="39">
        <f>F151+F152+F153+F154+F155+F156+F157</f>
        <v>55111</v>
      </c>
      <c r="G149" s="39">
        <f t="shared" ref="G149:AA149" si="118">G151+G152+G153+G154+G155+G156+G157</f>
        <v>0</v>
      </c>
      <c r="H149" s="39">
        <f t="shared" si="118"/>
        <v>40872</v>
      </c>
      <c r="I149" s="39">
        <f t="shared" si="118"/>
        <v>14239</v>
      </c>
      <c r="J149" s="39">
        <f t="shared" si="118"/>
        <v>0</v>
      </c>
      <c r="K149" s="39">
        <f t="shared" si="118"/>
        <v>0</v>
      </c>
      <c r="L149" s="39">
        <f t="shared" si="118"/>
        <v>55111</v>
      </c>
      <c r="M149" s="39">
        <f t="shared" si="118"/>
        <v>13634</v>
      </c>
      <c r="N149" s="39">
        <f t="shared" si="118"/>
        <v>28224</v>
      </c>
      <c r="O149" s="39">
        <f t="shared" si="118"/>
        <v>13253</v>
      </c>
      <c r="P149" s="39">
        <f t="shared" si="118"/>
        <v>11782</v>
      </c>
      <c r="Q149" s="39">
        <f t="shared" si="118"/>
        <v>28512</v>
      </c>
      <c r="R149" s="39">
        <f t="shared" si="118"/>
        <v>14817</v>
      </c>
      <c r="S149" s="39">
        <f t="shared" si="118"/>
        <v>12911</v>
      </c>
      <c r="T149" s="39">
        <f t="shared" si="118"/>
        <v>28040</v>
      </c>
      <c r="U149" s="39">
        <f t="shared" si="118"/>
        <v>14160</v>
      </c>
      <c r="V149" s="39">
        <f t="shared" si="118"/>
        <v>13402</v>
      </c>
      <c r="W149" s="39">
        <f t="shared" si="118"/>
        <v>27306</v>
      </c>
      <c r="X149" s="39">
        <f t="shared" si="118"/>
        <v>14403</v>
      </c>
      <c r="Y149" s="39">
        <f t="shared" si="118"/>
        <v>12774</v>
      </c>
      <c r="Z149" s="39">
        <f t="shared" si="118"/>
        <v>28388</v>
      </c>
      <c r="AA149" s="39">
        <f t="shared" si="118"/>
        <v>13949</v>
      </c>
      <c r="AB149" s="40">
        <f>(Y149+V149+S149+P149+M149)/5</f>
        <v>12900.6</v>
      </c>
      <c r="AC149" s="40">
        <f>AB149*100/L149</f>
        <v>23.408393968536227</v>
      </c>
      <c r="AD149" s="40">
        <f>(Z149+W149+T149+Q149+N149)/5</f>
        <v>28094</v>
      </c>
      <c r="AE149" s="31">
        <f>AD149*100/L149</f>
        <v>50.977118905481667</v>
      </c>
      <c r="AF149" s="39">
        <f>(AA149+X149+U149+R149+O149)/5</f>
        <v>14116.4</v>
      </c>
      <c r="AG149" s="31">
        <f>AF149*100/L149</f>
        <v>25.614487125982109</v>
      </c>
      <c r="AH149" s="40">
        <f>AB149+AD149</f>
        <v>40994.6</v>
      </c>
      <c r="AI149" s="31">
        <f>AH149*100/L149</f>
        <v>74.385512874017891</v>
      </c>
      <c r="AJ149" s="39">
        <f>L156+L155</f>
        <v>18957</v>
      </c>
      <c r="AK149" s="40">
        <f>(M155+M156+N155+N156+P155+P156+Q155+Q156+S155+S156+T155+T156+V155+V156+W155+W156+Y155+Y156+Z155+Z156)/5</f>
        <v>13713.2</v>
      </c>
      <c r="AL149" s="31">
        <f>AK149*100/AJ149</f>
        <v>72.338450176715725</v>
      </c>
      <c r="AM149" s="7">
        <f t="shared" si="110"/>
        <v>55111</v>
      </c>
    </row>
    <row r="150" spans="1:41" ht="15.75" x14ac:dyDescent="0.25">
      <c r="A150" s="3"/>
      <c r="B150" s="20" t="s">
        <v>16</v>
      </c>
      <c r="C150" s="23"/>
      <c r="D150" s="23"/>
      <c r="E150" s="23"/>
      <c r="F150" s="39"/>
      <c r="G150" s="39"/>
      <c r="H150" s="39"/>
      <c r="I150" s="39"/>
      <c r="J150" s="39"/>
      <c r="K150" s="39"/>
      <c r="L150" s="39">
        <v>100</v>
      </c>
      <c r="M150" s="31">
        <v>25</v>
      </c>
      <c r="N150" s="31">
        <v>51</v>
      </c>
      <c r="O150" s="31">
        <v>24</v>
      </c>
      <c r="P150" s="31">
        <v>21.3597</v>
      </c>
      <c r="Q150" s="31">
        <v>51.753999999999998</v>
      </c>
      <c r="R150" s="31">
        <v>26.886299999999999</v>
      </c>
      <c r="S150" s="31">
        <v>23.412700000000001</v>
      </c>
      <c r="T150" s="31">
        <v>50.887900000000002</v>
      </c>
      <c r="U150" s="31">
        <v>25.699400000000001</v>
      </c>
      <c r="V150" s="31">
        <v>24.296900000000001</v>
      </c>
      <c r="W150" s="31">
        <v>49.572400000000002</v>
      </c>
      <c r="X150" s="31">
        <v>26.130700000000001</v>
      </c>
      <c r="Y150" s="31">
        <v>24.315100000000001</v>
      </c>
      <c r="Z150" s="31">
        <v>49.554299999999998</v>
      </c>
      <c r="AA150" s="31">
        <v>26.130700000000001</v>
      </c>
      <c r="AB150" s="31"/>
      <c r="AC150" s="40"/>
      <c r="AD150" s="31"/>
      <c r="AE150" s="39"/>
      <c r="AF150" s="31"/>
      <c r="AG150" s="39"/>
      <c r="AH150" s="40"/>
      <c r="AI150" s="39"/>
      <c r="AJ150" s="39"/>
      <c r="AK150" s="40"/>
      <c r="AL150" s="39"/>
      <c r="AM150" s="7"/>
    </row>
    <row r="151" spans="1:41" ht="15.75" x14ac:dyDescent="0.25">
      <c r="A151" s="3"/>
      <c r="B151" s="5" t="s">
        <v>29</v>
      </c>
      <c r="C151" s="17"/>
      <c r="D151" s="17"/>
      <c r="E151" s="17"/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42">
        <v>0</v>
      </c>
      <c r="AD151" s="41">
        <v>0</v>
      </c>
      <c r="AE151" s="42">
        <v>0</v>
      </c>
      <c r="AF151" s="3">
        <v>0</v>
      </c>
      <c r="AG151" s="42">
        <v>0</v>
      </c>
      <c r="AH151" s="41">
        <v>0</v>
      </c>
      <c r="AI151" s="42">
        <v>0</v>
      </c>
      <c r="AJ151" s="3"/>
      <c r="AK151" s="3"/>
      <c r="AL151" s="3"/>
      <c r="AM151" s="7"/>
    </row>
    <row r="152" spans="1:41" ht="15.75" x14ac:dyDescent="0.25">
      <c r="A152" s="3"/>
      <c r="B152" s="5" t="s">
        <v>30</v>
      </c>
      <c r="C152" s="17"/>
      <c r="D152" s="17"/>
      <c r="E152" s="17"/>
      <c r="F152" s="3">
        <v>4562</v>
      </c>
      <c r="G152" s="3">
        <v>0</v>
      </c>
      <c r="H152" s="3">
        <v>4162</v>
      </c>
      <c r="I152" s="3">
        <v>400</v>
      </c>
      <c r="J152" s="3">
        <v>0</v>
      </c>
      <c r="K152" s="3">
        <v>0</v>
      </c>
      <c r="L152" s="3">
        <v>4562</v>
      </c>
      <c r="M152" s="3">
        <v>104</v>
      </c>
      <c r="N152" s="3">
        <v>3150</v>
      </c>
      <c r="O152" s="3">
        <v>1308</v>
      </c>
      <c r="P152" s="3">
        <v>88</v>
      </c>
      <c r="Q152" s="3">
        <v>3008</v>
      </c>
      <c r="R152" s="3">
        <v>1466</v>
      </c>
      <c r="S152" s="3">
        <v>104</v>
      </c>
      <c r="T152" s="3">
        <v>3150</v>
      </c>
      <c r="U152" s="3">
        <v>1308</v>
      </c>
      <c r="V152" s="3">
        <v>102</v>
      </c>
      <c r="W152" s="3">
        <v>3002</v>
      </c>
      <c r="X152" s="3">
        <v>1458</v>
      </c>
      <c r="Y152" s="3">
        <v>113</v>
      </c>
      <c r="Z152" s="3">
        <v>3240</v>
      </c>
      <c r="AA152" s="3">
        <v>1209</v>
      </c>
      <c r="AB152" s="41">
        <f>(M152+Y152+V152+S152+P152)/5</f>
        <v>102.2</v>
      </c>
      <c r="AC152" s="42">
        <f>AB152*100/L152</f>
        <v>2.2402455063568611</v>
      </c>
      <c r="AD152" s="41">
        <v>3110</v>
      </c>
      <c r="AE152" s="42">
        <v>68.171850000000006</v>
      </c>
      <c r="AF152" s="41">
        <v>1349.8</v>
      </c>
      <c r="AG152" s="42">
        <v>29.587900000000001</v>
      </c>
      <c r="AH152" s="41">
        <f t="shared" ref="AH152:AH173" si="119">AB152+AD152</f>
        <v>3212.2</v>
      </c>
      <c r="AI152" s="42">
        <f t="shared" si="109"/>
        <v>70.41209995615958</v>
      </c>
      <c r="AJ152" s="3"/>
      <c r="AK152" s="3"/>
      <c r="AL152" s="3"/>
      <c r="AM152" s="7">
        <f t="shared" ref="AM152:AM158" si="120">AB152+AD152+AF152</f>
        <v>4562</v>
      </c>
    </row>
    <row r="153" spans="1:41" ht="15.75" x14ac:dyDescent="0.25">
      <c r="A153" s="3"/>
      <c r="B153" s="5" t="s">
        <v>31</v>
      </c>
      <c r="C153" s="17"/>
      <c r="D153" s="17"/>
      <c r="E153" s="17"/>
      <c r="F153" s="3">
        <v>13918</v>
      </c>
      <c r="G153" s="3">
        <v>0</v>
      </c>
      <c r="H153" s="3">
        <v>11000</v>
      </c>
      <c r="I153" s="3">
        <v>2918</v>
      </c>
      <c r="J153" s="3">
        <v>0</v>
      </c>
      <c r="K153" s="3">
        <v>0</v>
      </c>
      <c r="L153" s="3">
        <v>13918</v>
      </c>
      <c r="M153" s="3">
        <v>2556</v>
      </c>
      <c r="N153" s="3">
        <v>7649</v>
      </c>
      <c r="O153" s="3">
        <v>3713</v>
      </c>
      <c r="P153" s="3">
        <v>2004</v>
      </c>
      <c r="Q153" s="3">
        <v>7540</v>
      </c>
      <c r="R153" s="3">
        <v>4374</v>
      </c>
      <c r="S153" s="3">
        <v>2455</v>
      </c>
      <c r="T153" s="3">
        <v>7449</v>
      </c>
      <c r="U153" s="3">
        <v>4014</v>
      </c>
      <c r="V153" s="3">
        <v>2456</v>
      </c>
      <c r="W153" s="3">
        <v>7549</v>
      </c>
      <c r="X153" s="3">
        <v>3913</v>
      </c>
      <c r="Y153" s="3">
        <v>2456</v>
      </c>
      <c r="Z153" s="3">
        <v>7549</v>
      </c>
      <c r="AA153" s="3">
        <v>3913</v>
      </c>
      <c r="AB153" s="41">
        <f t="shared" ref="AB153:AB157" si="121">(M153+Y153+V153+S153+P153)/5</f>
        <v>2385.4</v>
      </c>
      <c r="AC153" s="42">
        <f t="shared" ref="AC153:AC157" si="122">AB153*100/L153</f>
        <v>17.138956746659002</v>
      </c>
      <c r="AD153" s="41">
        <v>7547.2</v>
      </c>
      <c r="AE153" s="42">
        <v>54.226179999999999</v>
      </c>
      <c r="AF153" s="41">
        <v>3985.4</v>
      </c>
      <c r="AG153" s="42">
        <v>28.63486</v>
      </c>
      <c r="AH153" s="41">
        <f t="shared" si="119"/>
        <v>9932.6</v>
      </c>
      <c r="AI153" s="42">
        <f t="shared" si="109"/>
        <v>71.365138669349051</v>
      </c>
      <c r="AJ153" s="3"/>
      <c r="AK153" s="3"/>
      <c r="AL153" s="3"/>
      <c r="AM153" s="7">
        <f t="shared" si="120"/>
        <v>13918</v>
      </c>
    </row>
    <row r="154" spans="1:41" ht="15.75" x14ac:dyDescent="0.25">
      <c r="A154" s="3"/>
      <c r="B154" s="5" t="s">
        <v>32</v>
      </c>
      <c r="C154" s="17"/>
      <c r="D154" s="17"/>
      <c r="E154" s="17"/>
      <c r="F154" s="3">
        <v>16932</v>
      </c>
      <c r="G154" s="3">
        <v>0</v>
      </c>
      <c r="H154" s="3">
        <v>12489</v>
      </c>
      <c r="I154" s="3">
        <v>4443</v>
      </c>
      <c r="J154" s="3">
        <v>0</v>
      </c>
      <c r="K154" s="3">
        <v>0</v>
      </c>
      <c r="L154" s="3">
        <v>16932</v>
      </c>
      <c r="M154" s="3">
        <v>4616</v>
      </c>
      <c r="N154" s="3">
        <v>9146</v>
      </c>
      <c r="O154" s="3">
        <v>3170</v>
      </c>
      <c r="P154" s="3">
        <v>4015</v>
      </c>
      <c r="Q154" s="3">
        <v>9647</v>
      </c>
      <c r="R154" s="3">
        <v>3270</v>
      </c>
      <c r="S154" s="3">
        <v>4510</v>
      </c>
      <c r="T154" s="3">
        <v>9146</v>
      </c>
      <c r="U154" s="3">
        <v>3276</v>
      </c>
      <c r="V154" s="3">
        <v>4516</v>
      </c>
      <c r="W154" s="3">
        <v>8946</v>
      </c>
      <c r="X154" s="3">
        <v>3470</v>
      </c>
      <c r="Y154" s="3">
        <v>4020</v>
      </c>
      <c r="Z154" s="3">
        <v>9647</v>
      </c>
      <c r="AA154" s="3">
        <v>3265</v>
      </c>
      <c r="AB154" s="41">
        <f t="shared" si="121"/>
        <v>4335.3999999999996</v>
      </c>
      <c r="AC154" s="42">
        <f t="shared" si="122"/>
        <v>25.604772029293642</v>
      </c>
      <c r="AD154" s="41">
        <v>9306.4</v>
      </c>
      <c r="AE154" s="42">
        <v>54.963380000000001</v>
      </c>
      <c r="AF154" s="41">
        <v>3290.2</v>
      </c>
      <c r="AG154" s="42">
        <v>19.431850000000001</v>
      </c>
      <c r="AH154" s="41">
        <f t="shared" si="119"/>
        <v>13641.8</v>
      </c>
      <c r="AI154" s="42">
        <f t="shared" si="109"/>
        <v>80.568154972832502</v>
      </c>
      <c r="AJ154" s="3"/>
      <c r="AK154" s="3"/>
      <c r="AL154" s="3"/>
      <c r="AM154" s="7">
        <f t="shared" si="120"/>
        <v>16932</v>
      </c>
    </row>
    <row r="155" spans="1:41" ht="15.75" x14ac:dyDescent="0.25">
      <c r="A155" s="3"/>
      <c r="B155" s="5" t="s">
        <v>33</v>
      </c>
      <c r="C155" s="17"/>
      <c r="D155" s="17"/>
      <c r="E155" s="17"/>
      <c r="F155" s="3">
        <v>17343</v>
      </c>
      <c r="G155" s="3">
        <v>0</v>
      </c>
      <c r="H155" s="3">
        <v>11245</v>
      </c>
      <c r="I155" s="3">
        <v>6098</v>
      </c>
      <c r="J155" s="3">
        <v>0</v>
      </c>
      <c r="K155" s="3">
        <v>0</v>
      </c>
      <c r="L155" s="3">
        <v>17343</v>
      </c>
      <c r="M155" s="3">
        <v>5890</v>
      </c>
      <c r="N155" s="3">
        <v>6936</v>
      </c>
      <c r="O155" s="3">
        <v>4517</v>
      </c>
      <c r="P155" s="3">
        <v>5312</v>
      </c>
      <c r="Q155" s="3">
        <v>6817</v>
      </c>
      <c r="R155" s="3">
        <v>5214</v>
      </c>
      <c r="S155" s="3">
        <v>5390</v>
      </c>
      <c r="T155" s="3">
        <v>6936</v>
      </c>
      <c r="U155" s="3">
        <v>5017</v>
      </c>
      <c r="V155" s="3">
        <v>5890</v>
      </c>
      <c r="W155" s="3">
        <v>6636</v>
      </c>
      <c r="X155" s="3">
        <v>4817</v>
      </c>
      <c r="Y155" s="3">
        <v>5740</v>
      </c>
      <c r="Z155" s="3">
        <v>6786</v>
      </c>
      <c r="AA155" s="3">
        <v>4817</v>
      </c>
      <c r="AB155" s="41">
        <f t="shared" si="121"/>
        <v>5644.4</v>
      </c>
      <c r="AC155" s="42">
        <f t="shared" si="122"/>
        <v>32.545695669722654</v>
      </c>
      <c r="AD155" s="41">
        <v>6822.2</v>
      </c>
      <c r="AE155" s="42">
        <v>39.336910000000003</v>
      </c>
      <c r="AF155" s="41">
        <v>4876.3999999999996</v>
      </c>
      <c r="AG155" s="42">
        <v>28.1174</v>
      </c>
      <c r="AH155" s="41">
        <f t="shared" si="119"/>
        <v>12466.599999999999</v>
      </c>
      <c r="AI155" s="42">
        <f t="shared" si="109"/>
        <v>71.882603932422285</v>
      </c>
      <c r="AJ155" s="3"/>
      <c r="AK155" s="3"/>
      <c r="AL155" s="3"/>
      <c r="AM155" s="7">
        <f t="shared" si="120"/>
        <v>17343</v>
      </c>
    </row>
    <row r="156" spans="1:41" ht="15.75" x14ac:dyDescent="0.25">
      <c r="A156" s="3"/>
      <c r="B156" s="4" t="s">
        <v>34</v>
      </c>
      <c r="C156" s="17"/>
      <c r="D156" s="17"/>
      <c r="E156" s="17"/>
      <c r="F156" s="3">
        <v>1614</v>
      </c>
      <c r="G156" s="3">
        <v>0</v>
      </c>
      <c r="H156" s="3">
        <v>1330</v>
      </c>
      <c r="I156" s="3">
        <v>284</v>
      </c>
      <c r="J156" s="3">
        <v>0</v>
      </c>
      <c r="K156" s="3">
        <v>0</v>
      </c>
      <c r="L156" s="3">
        <v>1614</v>
      </c>
      <c r="M156" s="3">
        <v>220</v>
      </c>
      <c r="N156" s="3">
        <v>1045</v>
      </c>
      <c r="O156" s="3">
        <v>349</v>
      </c>
      <c r="P156" s="3">
        <v>187</v>
      </c>
      <c r="Q156" s="3">
        <v>1186</v>
      </c>
      <c r="R156" s="3">
        <v>241</v>
      </c>
      <c r="S156" s="3">
        <v>204</v>
      </c>
      <c r="T156" s="3">
        <v>1061</v>
      </c>
      <c r="U156" s="3">
        <v>349</v>
      </c>
      <c r="V156" s="3">
        <v>210</v>
      </c>
      <c r="W156" s="3">
        <v>955</v>
      </c>
      <c r="X156" s="3">
        <v>449</v>
      </c>
      <c r="Y156" s="3">
        <v>217</v>
      </c>
      <c r="Z156" s="3">
        <v>948</v>
      </c>
      <c r="AA156" s="3">
        <v>449</v>
      </c>
      <c r="AB156" s="41">
        <f t="shared" si="121"/>
        <v>207.6</v>
      </c>
      <c r="AC156" s="42">
        <f t="shared" si="122"/>
        <v>12.862453531598513</v>
      </c>
      <c r="AD156" s="41">
        <v>1039</v>
      </c>
      <c r="AE156" s="42">
        <v>64.374229999999997</v>
      </c>
      <c r="AF156" s="41">
        <v>367.4</v>
      </c>
      <c r="AG156" s="42">
        <v>22.76332</v>
      </c>
      <c r="AH156" s="41">
        <f t="shared" si="119"/>
        <v>1246.5999999999999</v>
      </c>
      <c r="AI156" s="42">
        <f t="shared" si="109"/>
        <v>77.236679058240384</v>
      </c>
      <c r="AJ156" s="3"/>
      <c r="AK156" s="3"/>
      <c r="AL156" s="3"/>
      <c r="AM156" s="7">
        <f t="shared" si="120"/>
        <v>1614</v>
      </c>
    </row>
    <row r="157" spans="1:41" ht="31.5" x14ac:dyDescent="0.25">
      <c r="A157" s="5"/>
      <c r="B157" s="4" t="s">
        <v>54</v>
      </c>
      <c r="C157" s="17"/>
      <c r="D157" s="17"/>
      <c r="E157" s="17"/>
      <c r="F157" s="3">
        <v>742</v>
      </c>
      <c r="G157" s="3">
        <v>0</v>
      </c>
      <c r="H157" s="3">
        <v>646</v>
      </c>
      <c r="I157" s="3">
        <v>96</v>
      </c>
      <c r="J157" s="3">
        <v>0</v>
      </c>
      <c r="K157" s="3">
        <v>0</v>
      </c>
      <c r="L157" s="3">
        <v>742</v>
      </c>
      <c r="M157" s="3">
        <v>248</v>
      </c>
      <c r="N157" s="3">
        <v>298</v>
      </c>
      <c r="O157" s="3">
        <v>196</v>
      </c>
      <c r="P157" s="3">
        <v>176</v>
      </c>
      <c r="Q157" s="3">
        <v>314</v>
      </c>
      <c r="R157" s="3">
        <v>252</v>
      </c>
      <c r="S157" s="3">
        <v>248</v>
      </c>
      <c r="T157" s="3">
        <v>298</v>
      </c>
      <c r="U157" s="3">
        <v>196</v>
      </c>
      <c r="V157" s="3">
        <v>228</v>
      </c>
      <c r="W157" s="3">
        <v>218</v>
      </c>
      <c r="X157" s="3">
        <v>296</v>
      </c>
      <c r="Y157" s="3">
        <v>228</v>
      </c>
      <c r="Z157" s="3">
        <v>218</v>
      </c>
      <c r="AA157" s="3">
        <v>296</v>
      </c>
      <c r="AB157" s="41">
        <f t="shared" si="121"/>
        <v>225.6</v>
      </c>
      <c r="AC157" s="42">
        <f t="shared" si="122"/>
        <v>30.404312668463611</v>
      </c>
      <c r="AD157" s="41">
        <v>269.2</v>
      </c>
      <c r="AE157" s="42">
        <v>36.280320000000003</v>
      </c>
      <c r="AF157" s="41">
        <v>247.2</v>
      </c>
      <c r="AG157" s="42">
        <v>33.315359999999998</v>
      </c>
      <c r="AH157" s="41">
        <f>AB157+AD157</f>
        <v>494.79999999999995</v>
      </c>
      <c r="AI157" s="42">
        <f>AH157*100/L157</f>
        <v>66.684636118598377</v>
      </c>
      <c r="AJ157" s="3"/>
      <c r="AK157" s="3"/>
      <c r="AL157" s="3"/>
      <c r="AM157" s="7">
        <f t="shared" si="120"/>
        <v>742</v>
      </c>
    </row>
    <row r="158" spans="1:41" ht="15.75" x14ac:dyDescent="0.25">
      <c r="A158" s="3">
        <v>19</v>
      </c>
      <c r="B158" s="13" t="s">
        <v>52</v>
      </c>
      <c r="C158" s="32"/>
      <c r="D158" s="32"/>
      <c r="E158" s="32"/>
      <c r="F158" s="39">
        <f>F160+F161+F162+F163+F164+F165</f>
        <v>4231</v>
      </c>
      <c r="G158" s="39">
        <f t="shared" ref="G158:AA158" si="123">G160+G161+G162+G163+G164+G165</f>
        <v>0</v>
      </c>
      <c r="H158" s="39">
        <f t="shared" si="123"/>
        <v>1586</v>
      </c>
      <c r="I158" s="39">
        <f t="shared" si="123"/>
        <v>985</v>
      </c>
      <c r="J158" s="39">
        <f t="shared" si="123"/>
        <v>1660</v>
      </c>
      <c r="K158" s="39">
        <f t="shared" si="123"/>
        <v>0</v>
      </c>
      <c r="L158" s="39">
        <f t="shared" si="123"/>
        <v>86163</v>
      </c>
      <c r="M158" s="39">
        <f t="shared" si="123"/>
        <v>33323</v>
      </c>
      <c r="N158" s="39">
        <f t="shared" si="123"/>
        <v>35513</v>
      </c>
      <c r="O158" s="39">
        <f t="shared" si="123"/>
        <v>17327</v>
      </c>
      <c r="P158" s="39">
        <f t="shared" si="123"/>
        <v>26702</v>
      </c>
      <c r="Q158" s="39">
        <f t="shared" si="123"/>
        <v>36399</v>
      </c>
      <c r="R158" s="39">
        <f t="shared" si="123"/>
        <v>23062</v>
      </c>
      <c r="S158" s="39">
        <f t="shared" si="123"/>
        <v>29173</v>
      </c>
      <c r="T158" s="39">
        <f t="shared" si="123"/>
        <v>35151</v>
      </c>
      <c r="U158" s="39">
        <f t="shared" si="123"/>
        <v>21839</v>
      </c>
      <c r="V158" s="39">
        <f t="shared" si="123"/>
        <v>28282</v>
      </c>
      <c r="W158" s="39">
        <f t="shared" si="123"/>
        <v>35855</v>
      </c>
      <c r="X158" s="39">
        <f t="shared" si="123"/>
        <v>22026</v>
      </c>
      <c r="Y158" s="39">
        <f t="shared" si="123"/>
        <v>27533</v>
      </c>
      <c r="Z158" s="39">
        <f t="shared" si="123"/>
        <v>36732.5</v>
      </c>
      <c r="AA158" s="39">
        <f t="shared" si="123"/>
        <v>21897</v>
      </c>
      <c r="AB158" s="40">
        <f>(Y158+V158+S158+P158+M158)/5</f>
        <v>29002.6</v>
      </c>
      <c r="AC158" s="31">
        <f>AB158*100/L158</f>
        <v>33.660155751308565</v>
      </c>
      <c r="AD158" s="40">
        <f>(Z158+W158+T158+Q158+N158)/5</f>
        <v>35930.1</v>
      </c>
      <c r="AE158" s="31">
        <f>AD158*100/L158</f>
        <v>41.700149716235508</v>
      </c>
      <c r="AF158" s="40">
        <f>(AA158+X158+U158+R158+O158)/5</f>
        <v>21230.2</v>
      </c>
      <c r="AG158" s="31">
        <f>AF158*100/L158</f>
        <v>24.639578473358632</v>
      </c>
      <c r="AH158" s="40">
        <f>AB158+AD158</f>
        <v>64932.7</v>
      </c>
      <c r="AI158" s="31">
        <f>AH158*100/L158</f>
        <v>75.36030546754408</v>
      </c>
      <c r="AJ158" s="39">
        <f>L164+L165</f>
        <v>23658</v>
      </c>
      <c r="AK158" s="40">
        <f>(M164+M165+N164+N165+P164+P165+Q164+Q165+S164+S165+T164+T165+V164+V165+W164+W165+Y164+Y165+Z164+Z165)/5</f>
        <v>18449</v>
      </c>
      <c r="AL158" s="31">
        <f>AK158*100/AJ158</f>
        <v>77.982077944035851</v>
      </c>
      <c r="AM158" s="7">
        <f t="shared" si="120"/>
        <v>86162.9</v>
      </c>
      <c r="AN158" s="7"/>
      <c r="AO158" s="11"/>
    </row>
    <row r="159" spans="1:41" ht="15.75" x14ac:dyDescent="0.25">
      <c r="A159" s="3"/>
      <c r="B159" s="20" t="s">
        <v>16</v>
      </c>
      <c r="C159" s="32"/>
      <c r="D159" s="32"/>
      <c r="E159" s="32"/>
      <c r="F159" s="39"/>
      <c r="G159" s="39"/>
      <c r="H159" s="39"/>
      <c r="I159" s="39"/>
      <c r="J159" s="39"/>
      <c r="K159" s="39"/>
      <c r="L159" s="39">
        <v>100</v>
      </c>
      <c r="M159" s="31">
        <v>38.67437299072688</v>
      </c>
      <c r="N159" s="31">
        <v>41</v>
      </c>
      <c r="O159" s="31">
        <v>20.10955978784397</v>
      </c>
      <c r="P159" s="31">
        <v>30.990100159000963</v>
      </c>
      <c r="Q159" s="31">
        <v>42.244350823439298</v>
      </c>
      <c r="R159" s="31">
        <v>26.765549017559742</v>
      </c>
      <c r="S159" s="31">
        <v>33.857920453094714</v>
      </c>
      <c r="T159" s="31">
        <v>40.795933289230874</v>
      </c>
      <c r="U159" s="31">
        <v>25.346146257674409</v>
      </c>
      <c r="V159" s="31">
        <v>32.823833896219952</v>
      </c>
      <c r="W159" s="31">
        <v>41.612989334168958</v>
      </c>
      <c r="X159" s="31">
        <v>25.563176769611086</v>
      </c>
      <c r="Y159" s="31">
        <v>31.95455125750032</v>
      </c>
      <c r="Z159" s="31">
        <v>42.631407912909253</v>
      </c>
      <c r="AA159" s="31">
        <v>25.413460534103965</v>
      </c>
      <c r="AB159" s="39"/>
      <c r="AC159" s="31"/>
      <c r="AD159" s="39"/>
      <c r="AE159" s="31"/>
      <c r="AF159" s="39"/>
      <c r="AG159" s="31"/>
      <c r="AH159" s="40"/>
      <c r="AI159" s="31"/>
      <c r="AJ159" s="39"/>
      <c r="AK159" s="40"/>
      <c r="AL159" s="39"/>
      <c r="AM159" s="7"/>
      <c r="AN159" s="7"/>
      <c r="AO159" s="11"/>
    </row>
    <row r="160" spans="1:41" ht="15.75" x14ac:dyDescent="0.25">
      <c r="A160" s="3"/>
      <c r="B160" s="5" t="s">
        <v>29</v>
      </c>
      <c r="C160" s="17"/>
      <c r="D160" s="17"/>
      <c r="E160" s="17"/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41">
        <v>0</v>
      </c>
      <c r="N160" s="41">
        <v>0</v>
      </c>
      <c r="O160" s="41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42">
        <v>0</v>
      </c>
      <c r="AD160" s="41">
        <v>0</v>
      </c>
      <c r="AE160" s="42">
        <v>0</v>
      </c>
      <c r="AF160" s="41">
        <v>0</v>
      </c>
      <c r="AG160" s="42">
        <v>0</v>
      </c>
      <c r="AH160" s="41">
        <v>0</v>
      </c>
      <c r="AI160" s="42">
        <v>0</v>
      </c>
      <c r="AJ160" s="3"/>
      <c r="AK160" s="3"/>
      <c r="AL160" s="3"/>
      <c r="AM160" s="7"/>
      <c r="AN160" s="7"/>
      <c r="AO160" s="11"/>
    </row>
    <row r="161" spans="1:45" ht="15.75" x14ac:dyDescent="0.25">
      <c r="A161" s="3"/>
      <c r="B161" s="5" t="s">
        <v>30</v>
      </c>
      <c r="C161" s="17"/>
      <c r="D161" s="17"/>
      <c r="E161" s="17"/>
      <c r="F161" s="3">
        <v>956</v>
      </c>
      <c r="G161" s="3">
        <v>0</v>
      </c>
      <c r="H161" s="3">
        <v>460</v>
      </c>
      <c r="I161" s="3">
        <v>166</v>
      </c>
      <c r="J161" s="3">
        <v>330</v>
      </c>
      <c r="K161" s="3">
        <v>0</v>
      </c>
      <c r="L161" s="3">
        <v>15950</v>
      </c>
      <c r="M161" s="41">
        <v>5956</v>
      </c>
      <c r="N161" s="41">
        <v>6505</v>
      </c>
      <c r="O161" s="41">
        <v>3489</v>
      </c>
      <c r="P161" s="3">
        <v>5229</v>
      </c>
      <c r="Q161" s="3">
        <v>6287</v>
      </c>
      <c r="R161" s="3">
        <v>4434</v>
      </c>
      <c r="S161" s="3">
        <v>5869</v>
      </c>
      <c r="T161" s="3">
        <v>6078</v>
      </c>
      <c r="U161" s="3">
        <v>4003</v>
      </c>
      <c r="V161" s="3">
        <v>5442</v>
      </c>
      <c r="W161" s="3">
        <v>6210</v>
      </c>
      <c r="X161" s="3">
        <v>4298</v>
      </c>
      <c r="Y161" s="41">
        <v>5364</v>
      </c>
      <c r="Z161" s="41">
        <v>5843.5</v>
      </c>
      <c r="AA161" s="41">
        <v>4742</v>
      </c>
      <c r="AB161" s="41">
        <v>5572</v>
      </c>
      <c r="AC161" s="42">
        <v>34.934169278996862</v>
      </c>
      <c r="AD161" s="41">
        <v>6184.7</v>
      </c>
      <c r="AE161" s="42">
        <v>38.775548589341696</v>
      </c>
      <c r="AF161" s="41">
        <v>4193.2</v>
      </c>
      <c r="AG161" s="42">
        <v>26.289655172413791</v>
      </c>
      <c r="AH161" s="41">
        <f t="shared" si="119"/>
        <v>11756.7</v>
      </c>
      <c r="AI161" s="42">
        <f t="shared" si="109"/>
        <v>73.709717868338558</v>
      </c>
      <c r="AJ161" s="3"/>
      <c r="AK161" s="3"/>
      <c r="AL161" s="3"/>
      <c r="AM161" s="7">
        <f>AB161+AD161+AF161</f>
        <v>15949.900000000001</v>
      </c>
      <c r="AN161" s="7"/>
      <c r="AO161" s="11"/>
    </row>
    <row r="162" spans="1:45" ht="15.75" x14ac:dyDescent="0.25">
      <c r="A162" s="3"/>
      <c r="B162" s="5" t="s">
        <v>31</v>
      </c>
      <c r="C162" s="17"/>
      <c r="D162" s="17"/>
      <c r="E162" s="17"/>
      <c r="F162" s="3">
        <v>732</v>
      </c>
      <c r="G162" s="3">
        <v>0</v>
      </c>
      <c r="H162" s="3">
        <v>294</v>
      </c>
      <c r="I162" s="3">
        <v>148</v>
      </c>
      <c r="J162" s="3">
        <v>290</v>
      </c>
      <c r="K162" s="3">
        <v>0</v>
      </c>
      <c r="L162" s="3">
        <v>23336</v>
      </c>
      <c r="M162" s="41">
        <v>9414</v>
      </c>
      <c r="N162" s="41">
        <v>9125</v>
      </c>
      <c r="O162" s="41">
        <v>4797</v>
      </c>
      <c r="P162" s="3">
        <v>7495</v>
      </c>
      <c r="Q162" s="3">
        <v>9159</v>
      </c>
      <c r="R162" s="3">
        <v>6682</v>
      </c>
      <c r="S162" s="3">
        <v>7917</v>
      </c>
      <c r="T162" s="3">
        <v>9027</v>
      </c>
      <c r="U162" s="3">
        <v>6392</v>
      </c>
      <c r="V162" s="3">
        <v>7493</v>
      </c>
      <c r="W162" s="3">
        <v>9325</v>
      </c>
      <c r="X162" s="3">
        <v>6518</v>
      </c>
      <c r="Y162" s="3">
        <v>7784</v>
      </c>
      <c r="Z162" s="3">
        <v>9792</v>
      </c>
      <c r="AA162" s="3">
        <v>5760</v>
      </c>
      <c r="AB162" s="41">
        <v>8020.6</v>
      </c>
      <c r="AC162" s="42">
        <v>34.37007199177237</v>
      </c>
      <c r="AD162" s="41">
        <v>9285.6</v>
      </c>
      <c r="AE162" s="42">
        <v>39.79088104216661</v>
      </c>
      <c r="AF162" s="41">
        <v>6029.8</v>
      </c>
      <c r="AG162" s="42">
        <v>25.839046966061023</v>
      </c>
      <c r="AH162" s="41">
        <f t="shared" si="119"/>
        <v>17306.2</v>
      </c>
      <c r="AI162" s="42">
        <f t="shared" si="109"/>
        <v>74.160953033938981</v>
      </c>
      <c r="AJ162" s="3"/>
      <c r="AK162" s="3"/>
      <c r="AL162" s="3"/>
      <c r="AM162" s="7">
        <f t="shared" ref="AM162:AM165" si="124">AB162+AD162+AF162</f>
        <v>23336</v>
      </c>
      <c r="AN162" s="7"/>
      <c r="AO162" s="11"/>
    </row>
    <row r="163" spans="1:45" ht="15.75" x14ac:dyDescent="0.25">
      <c r="A163" s="3"/>
      <c r="B163" s="5" t="s">
        <v>32</v>
      </c>
      <c r="C163" s="17"/>
      <c r="D163" s="17"/>
      <c r="E163" s="17"/>
      <c r="F163" s="3">
        <v>699</v>
      </c>
      <c r="G163" s="3">
        <v>0</v>
      </c>
      <c r="H163" s="3">
        <v>208</v>
      </c>
      <c r="I163" s="3">
        <v>187</v>
      </c>
      <c r="J163" s="3">
        <v>304</v>
      </c>
      <c r="K163" s="3">
        <v>0</v>
      </c>
      <c r="L163" s="3">
        <v>23219</v>
      </c>
      <c r="M163" s="41">
        <v>8321</v>
      </c>
      <c r="N163" s="41">
        <v>10004</v>
      </c>
      <c r="O163" s="41">
        <v>4894</v>
      </c>
      <c r="P163" s="3">
        <v>7130</v>
      </c>
      <c r="Q163" s="3">
        <v>9899</v>
      </c>
      <c r="R163" s="3">
        <v>6190</v>
      </c>
      <c r="S163" s="41">
        <v>7563</v>
      </c>
      <c r="T163" s="41">
        <v>9777</v>
      </c>
      <c r="U163" s="41">
        <v>5879</v>
      </c>
      <c r="V163" s="3">
        <v>6713</v>
      </c>
      <c r="W163" s="3">
        <v>10014</v>
      </c>
      <c r="X163" s="3">
        <v>6492</v>
      </c>
      <c r="Y163" s="41">
        <v>7318</v>
      </c>
      <c r="Z163" s="41">
        <v>10365</v>
      </c>
      <c r="AA163" s="41">
        <v>5536</v>
      </c>
      <c r="AB163" s="41">
        <v>7409</v>
      </c>
      <c r="AC163" s="42">
        <v>31.909212283044059</v>
      </c>
      <c r="AD163" s="41">
        <v>10011.799999999999</v>
      </c>
      <c r="AE163" s="42">
        <v>43.1189973728412</v>
      </c>
      <c r="AF163" s="41">
        <f>(AA163+X163+U163+R163+O163)/5</f>
        <v>5798.2</v>
      </c>
      <c r="AG163" s="42">
        <f>AF163*100/L163</f>
        <v>24.971790344114734</v>
      </c>
      <c r="AH163" s="41">
        <f t="shared" si="119"/>
        <v>17420.8</v>
      </c>
      <c r="AI163" s="42">
        <f t="shared" si="109"/>
        <v>75.028209655885263</v>
      </c>
      <c r="AJ163" s="3"/>
      <c r="AK163" s="3"/>
      <c r="AL163" s="3"/>
      <c r="AM163" s="7">
        <f t="shared" si="124"/>
        <v>23219</v>
      </c>
      <c r="AN163" s="7"/>
      <c r="AO163" s="11"/>
    </row>
    <row r="164" spans="1:45" ht="15.75" x14ac:dyDescent="0.25">
      <c r="A164" s="3"/>
      <c r="B164" s="5" t="s">
        <v>33</v>
      </c>
      <c r="C164" s="17"/>
      <c r="D164" s="17"/>
      <c r="E164" s="17"/>
      <c r="F164" s="3">
        <v>887</v>
      </c>
      <c r="G164" s="3">
        <v>0</v>
      </c>
      <c r="H164" s="3">
        <v>296</v>
      </c>
      <c r="I164" s="3">
        <v>227</v>
      </c>
      <c r="J164" s="3">
        <v>364</v>
      </c>
      <c r="K164" s="3">
        <v>0</v>
      </c>
      <c r="L164" s="3">
        <v>20171</v>
      </c>
      <c r="M164" s="41">
        <v>8162</v>
      </c>
      <c r="N164" s="41">
        <v>8451</v>
      </c>
      <c r="O164" s="41">
        <v>3558</v>
      </c>
      <c r="P164" s="3">
        <v>5749</v>
      </c>
      <c r="Q164" s="3">
        <v>9540</v>
      </c>
      <c r="R164" s="3">
        <v>4882</v>
      </c>
      <c r="S164" s="41">
        <v>6570</v>
      </c>
      <c r="T164" s="41">
        <v>8767</v>
      </c>
      <c r="U164" s="41">
        <v>4834</v>
      </c>
      <c r="V164" s="3">
        <v>7343</v>
      </c>
      <c r="W164" s="3">
        <v>8766</v>
      </c>
      <c r="X164" s="3">
        <v>4062</v>
      </c>
      <c r="Y164" s="3">
        <v>5755</v>
      </c>
      <c r="Z164" s="3">
        <v>9296</v>
      </c>
      <c r="AA164" s="3">
        <v>5120</v>
      </c>
      <c r="AB164" s="41">
        <v>6715.8</v>
      </c>
      <c r="AC164" s="42">
        <v>33.294333449010956</v>
      </c>
      <c r="AD164" s="41">
        <v>8964</v>
      </c>
      <c r="AE164" s="42">
        <v>44.440037677854349</v>
      </c>
      <c r="AF164" s="41">
        <v>4491.2</v>
      </c>
      <c r="AG164" s="42">
        <v>22.265628873134698</v>
      </c>
      <c r="AH164" s="41">
        <f t="shared" si="119"/>
        <v>15679.8</v>
      </c>
      <c r="AI164" s="42">
        <f t="shared" si="109"/>
        <v>77.734371126865298</v>
      </c>
      <c r="AJ164" s="3"/>
      <c r="AK164" s="3"/>
      <c r="AL164" s="3"/>
      <c r="AM164" s="7">
        <f t="shared" si="124"/>
        <v>20171</v>
      </c>
      <c r="AN164" s="7"/>
      <c r="AO164" s="11"/>
    </row>
    <row r="165" spans="1:45" ht="15.75" x14ac:dyDescent="0.25">
      <c r="A165" s="3"/>
      <c r="B165" s="5" t="s">
        <v>34</v>
      </c>
      <c r="C165" s="17"/>
      <c r="D165" s="17"/>
      <c r="E165" s="17"/>
      <c r="F165" s="3">
        <v>957</v>
      </c>
      <c r="G165" s="3">
        <v>0</v>
      </c>
      <c r="H165" s="3">
        <v>328</v>
      </c>
      <c r="I165" s="3">
        <v>257</v>
      </c>
      <c r="J165" s="3">
        <v>372</v>
      </c>
      <c r="K165" s="3">
        <v>0</v>
      </c>
      <c r="L165" s="3">
        <v>3487</v>
      </c>
      <c r="M165" s="41">
        <v>1470</v>
      </c>
      <c r="N165" s="41">
        <v>1428</v>
      </c>
      <c r="O165" s="41">
        <v>589</v>
      </c>
      <c r="P165" s="3">
        <v>1099</v>
      </c>
      <c r="Q165" s="3">
        <v>1514</v>
      </c>
      <c r="R165" s="3">
        <v>874</v>
      </c>
      <c r="S165" s="41">
        <v>1254</v>
      </c>
      <c r="T165" s="41">
        <v>1502</v>
      </c>
      <c r="U165" s="41">
        <v>731</v>
      </c>
      <c r="V165" s="3">
        <v>1291</v>
      </c>
      <c r="W165" s="3">
        <v>1540</v>
      </c>
      <c r="X165" s="3">
        <v>656</v>
      </c>
      <c r="Y165" s="3">
        <v>1312</v>
      </c>
      <c r="Z165" s="3">
        <v>1436</v>
      </c>
      <c r="AA165" s="3">
        <v>739</v>
      </c>
      <c r="AB165" s="41">
        <v>1285.2</v>
      </c>
      <c r="AC165" s="42">
        <v>36.856897046171497</v>
      </c>
      <c r="AD165" s="41">
        <v>1484</v>
      </c>
      <c r="AE165" s="42">
        <v>42.558072841984512</v>
      </c>
      <c r="AF165" s="41">
        <v>717.8</v>
      </c>
      <c r="AG165" s="42">
        <v>20.585030111843992</v>
      </c>
      <c r="AH165" s="41">
        <f t="shared" si="119"/>
        <v>2769.2</v>
      </c>
      <c r="AI165" s="42">
        <f t="shared" si="109"/>
        <v>79.414969888156008</v>
      </c>
      <c r="AJ165" s="3"/>
      <c r="AK165" s="3"/>
      <c r="AL165" s="3"/>
      <c r="AM165" s="7">
        <f t="shared" si="124"/>
        <v>3487</v>
      </c>
      <c r="AN165" s="7"/>
      <c r="AO165" s="11"/>
    </row>
    <row r="166" spans="1:45" ht="15.75" x14ac:dyDescent="0.25">
      <c r="A166" s="3">
        <v>20</v>
      </c>
      <c r="B166" s="13" t="s">
        <v>53</v>
      </c>
      <c r="C166" s="23"/>
      <c r="D166" s="23"/>
      <c r="E166" s="23"/>
      <c r="F166" s="39">
        <v>74751</v>
      </c>
      <c r="G166" s="39">
        <v>0</v>
      </c>
      <c r="H166" s="39">
        <v>64583</v>
      </c>
      <c r="I166" s="39">
        <v>10168</v>
      </c>
      <c r="J166" s="39">
        <v>0</v>
      </c>
      <c r="K166" s="39">
        <v>0</v>
      </c>
      <c r="L166" s="39">
        <v>74751</v>
      </c>
      <c r="M166" s="39">
        <v>20434.7</v>
      </c>
      <c r="N166" s="39">
        <v>27839</v>
      </c>
      <c r="O166" s="39">
        <v>26477.3</v>
      </c>
      <c r="P166" s="39">
        <v>18577.083333333336</v>
      </c>
      <c r="Q166" s="39">
        <v>27904.916666666668</v>
      </c>
      <c r="R166" s="39">
        <v>28269</v>
      </c>
      <c r="S166" s="39">
        <v>18699</v>
      </c>
      <c r="T166" s="39">
        <v>27772</v>
      </c>
      <c r="U166" s="39">
        <v>28280</v>
      </c>
      <c r="V166" s="39">
        <v>19245.400000000001</v>
      </c>
      <c r="W166" s="39">
        <v>28001.600000000002</v>
      </c>
      <c r="X166" s="39">
        <v>27503.999999999996</v>
      </c>
      <c r="Y166" s="39">
        <v>19094</v>
      </c>
      <c r="Z166" s="39">
        <v>28195.25</v>
      </c>
      <c r="AA166" s="39">
        <v>27461.75</v>
      </c>
      <c r="AB166" s="27">
        <f>(Y166+V166+S166+P166+M166)/5</f>
        <v>19210.036666666667</v>
      </c>
      <c r="AC166" s="28">
        <f>AB166*100/L166</f>
        <v>25.698701912571963</v>
      </c>
      <c r="AD166" s="21">
        <f>(Z166+W166+T166+Q166+N166)/5</f>
        <v>27942.553333333333</v>
      </c>
      <c r="AE166" s="22">
        <v>69.047984056415757</v>
      </c>
      <c r="AF166" s="21">
        <f>(AA166+X166+U166+R166+O166)/5</f>
        <v>27598.409999999996</v>
      </c>
      <c r="AG166" s="21">
        <f>AF166*100/L166</f>
        <v>36.920455913633255</v>
      </c>
      <c r="AH166" s="27">
        <f>AB166+AD166</f>
        <v>47152.59</v>
      </c>
      <c r="AI166" s="29">
        <f>AH166*100/L166</f>
        <v>63.079544086366738</v>
      </c>
      <c r="AJ166" s="18">
        <f>L173+L172</f>
        <v>22082</v>
      </c>
      <c r="AK166" s="30">
        <f>(M173+M172+N172+N173+P172+P173+Q172+Q173+S172+S173+T172+T173+V172+V173+W172+W173+Y172+Y173+Z172+Z173)/5</f>
        <v>14694.02</v>
      </c>
      <c r="AL166" s="31">
        <f>AK166*100/AJ166</f>
        <v>66.542976179693866</v>
      </c>
      <c r="AM166" s="7">
        <f>AB166+AD166+AF166</f>
        <v>74751</v>
      </c>
      <c r="AP166" s="7"/>
    </row>
    <row r="167" spans="1:45" ht="15.75" x14ac:dyDescent="0.25">
      <c r="A167" s="3"/>
      <c r="B167" s="13" t="s">
        <v>16</v>
      </c>
      <c r="C167" s="23"/>
      <c r="D167" s="23"/>
      <c r="E167" s="23"/>
      <c r="F167" s="39"/>
      <c r="G167" s="39"/>
      <c r="H167" s="39"/>
      <c r="I167" s="39"/>
      <c r="J167" s="39"/>
      <c r="K167" s="39"/>
      <c r="L167" s="39">
        <v>100</v>
      </c>
      <c r="M167" s="31">
        <f>M166*100/L166</f>
        <v>27.33702559163088</v>
      </c>
      <c r="N167" s="31">
        <f>N166*100/L166</f>
        <v>37.242311139650305</v>
      </c>
      <c r="O167" s="31">
        <v>35.420663268718812</v>
      </c>
      <c r="P167" s="31">
        <v>24.851952928165957</v>
      </c>
      <c r="Q167" s="31">
        <v>37.330492791623747</v>
      </c>
      <c r="R167" s="31">
        <v>37.817554280210295</v>
      </c>
      <c r="S167" s="31">
        <v>25.015049965886742</v>
      </c>
      <c r="T167" s="31">
        <v>37.152680231702583</v>
      </c>
      <c r="U167" s="31">
        <v>37.832269802410671</v>
      </c>
      <c r="V167" s="31">
        <v>25.746010086821585</v>
      </c>
      <c r="W167" s="31">
        <v>37.459833313266714</v>
      </c>
      <c r="X167" s="31">
        <v>36.794156599911702</v>
      </c>
      <c r="Y167" s="31">
        <v>25.543470990354646</v>
      </c>
      <c r="Z167" s="31">
        <v>37.718893392730529</v>
      </c>
      <c r="AA167" s="31">
        <v>36.737635616914822</v>
      </c>
      <c r="AB167" s="39"/>
      <c r="AC167" s="31"/>
      <c r="AD167" s="40"/>
      <c r="AE167" s="31"/>
      <c r="AF167" s="40"/>
      <c r="AG167" s="31"/>
      <c r="AH167" s="40"/>
      <c r="AI167" s="31"/>
      <c r="AJ167" s="39"/>
      <c r="AK167" s="40"/>
      <c r="AL167" s="39"/>
      <c r="AM167" s="7"/>
    </row>
    <row r="168" spans="1:45" ht="15.75" x14ac:dyDescent="0.25">
      <c r="A168" s="3"/>
      <c r="B168" s="5" t="s">
        <v>29</v>
      </c>
      <c r="C168" s="17"/>
      <c r="D168" s="17"/>
      <c r="E168" s="17"/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41">
        <v>0</v>
      </c>
      <c r="W168" s="41">
        <v>0</v>
      </c>
      <c r="X168" s="41">
        <v>0</v>
      </c>
      <c r="Y168" s="3">
        <v>0</v>
      </c>
      <c r="Z168" s="3">
        <v>0</v>
      </c>
      <c r="AA168" s="3">
        <v>0</v>
      </c>
      <c r="AB168" s="41">
        <v>0</v>
      </c>
      <c r="AC168" s="42">
        <v>0</v>
      </c>
      <c r="AD168" s="41">
        <v>0</v>
      </c>
      <c r="AE168" s="42">
        <v>0</v>
      </c>
      <c r="AF168" s="41">
        <v>0</v>
      </c>
      <c r="AG168" s="42">
        <v>0</v>
      </c>
      <c r="AH168" s="41">
        <v>0</v>
      </c>
      <c r="AI168" s="42">
        <v>0</v>
      </c>
      <c r="AJ168" s="3"/>
      <c r="AK168" s="3"/>
      <c r="AL168" s="3"/>
      <c r="AM168" s="7"/>
    </row>
    <row r="169" spans="1:45" ht="15.75" x14ac:dyDescent="0.25">
      <c r="A169" s="3"/>
      <c r="B169" s="5" t="s">
        <v>30</v>
      </c>
      <c r="C169" s="17"/>
      <c r="D169" s="17"/>
      <c r="E169" s="17"/>
      <c r="F169" s="3">
        <v>11669</v>
      </c>
      <c r="G169" s="3">
        <v>0</v>
      </c>
      <c r="H169" s="3">
        <v>11283</v>
      </c>
      <c r="I169" s="3">
        <v>386</v>
      </c>
      <c r="J169" s="3">
        <v>0</v>
      </c>
      <c r="K169" s="3">
        <v>0</v>
      </c>
      <c r="L169" s="3">
        <v>11669</v>
      </c>
      <c r="M169" s="3">
        <v>2829</v>
      </c>
      <c r="N169" s="3">
        <v>4194</v>
      </c>
      <c r="O169" s="3">
        <v>4646</v>
      </c>
      <c r="P169" s="3">
        <v>2711</v>
      </c>
      <c r="Q169" s="41">
        <v>4175.5</v>
      </c>
      <c r="R169" s="41">
        <v>4782.5</v>
      </c>
      <c r="S169" s="3">
        <v>2722</v>
      </c>
      <c r="T169" s="3">
        <v>4121</v>
      </c>
      <c r="U169" s="3">
        <v>4826</v>
      </c>
      <c r="V169" s="41">
        <v>2798.4</v>
      </c>
      <c r="W169" s="41">
        <v>4103.3999999999996</v>
      </c>
      <c r="X169" s="41">
        <v>4767.2</v>
      </c>
      <c r="Y169" s="3">
        <v>2733</v>
      </c>
      <c r="Z169" s="41">
        <v>4248.25</v>
      </c>
      <c r="AA169" s="41">
        <v>4687.75</v>
      </c>
      <c r="AB169" s="41">
        <v>2758.68</v>
      </c>
      <c r="AC169" s="42">
        <v>23.6411003513583</v>
      </c>
      <c r="AD169" s="41">
        <v>4168.43</v>
      </c>
      <c r="AE169" s="42">
        <v>35.722255548890224</v>
      </c>
      <c r="AF169" s="41">
        <v>4741.8900000000003</v>
      </c>
      <c r="AG169" s="42">
        <v>40.636644099751486</v>
      </c>
      <c r="AH169" s="41">
        <f t="shared" si="119"/>
        <v>6927.1100000000006</v>
      </c>
      <c r="AI169" s="42">
        <f t="shared" si="109"/>
        <v>59.363355900248521</v>
      </c>
      <c r="AJ169" s="3"/>
      <c r="AK169" s="3"/>
      <c r="AL169" s="3"/>
      <c r="AM169" s="7">
        <f>AB169+AD169+AF169</f>
        <v>11669</v>
      </c>
    </row>
    <row r="170" spans="1:45" ht="15.75" x14ac:dyDescent="0.25">
      <c r="A170" s="3"/>
      <c r="B170" s="5" t="s">
        <v>31</v>
      </c>
      <c r="C170" s="17"/>
      <c r="D170" s="17"/>
      <c r="E170" s="17"/>
      <c r="F170" s="3">
        <v>20228</v>
      </c>
      <c r="G170" s="3">
        <v>0</v>
      </c>
      <c r="H170" s="3">
        <v>18220</v>
      </c>
      <c r="I170" s="3">
        <v>2008</v>
      </c>
      <c r="J170" s="3">
        <v>0</v>
      </c>
      <c r="K170" s="3">
        <v>0</v>
      </c>
      <c r="L170" s="3">
        <v>20228</v>
      </c>
      <c r="M170" s="3">
        <v>5299</v>
      </c>
      <c r="N170" s="3">
        <v>7455</v>
      </c>
      <c r="O170" s="3">
        <v>7474</v>
      </c>
      <c r="P170" s="3">
        <v>4949</v>
      </c>
      <c r="Q170" s="41">
        <v>7442.666666666667</v>
      </c>
      <c r="R170" s="41">
        <v>7836.333333333333</v>
      </c>
      <c r="S170" s="3">
        <v>4906</v>
      </c>
      <c r="T170" s="3">
        <v>7352</v>
      </c>
      <c r="U170" s="3">
        <v>7970</v>
      </c>
      <c r="V170" s="41">
        <v>5086.8</v>
      </c>
      <c r="W170" s="41">
        <v>7443.8</v>
      </c>
      <c r="X170" s="41">
        <v>7697.4000000000005</v>
      </c>
      <c r="Y170" s="3">
        <v>5061</v>
      </c>
      <c r="Z170" s="3">
        <v>7412</v>
      </c>
      <c r="AA170" s="3">
        <v>7755</v>
      </c>
      <c r="AB170" s="41">
        <v>5060.3599999999997</v>
      </c>
      <c r="AC170" s="42">
        <v>25.016610638718603</v>
      </c>
      <c r="AD170" s="41">
        <v>7421.0933333333332</v>
      </c>
      <c r="AE170" s="42">
        <v>36.687232219365896</v>
      </c>
      <c r="AF170" s="41">
        <v>7746.5466666666671</v>
      </c>
      <c r="AG170" s="42">
        <v>38.296157141915501</v>
      </c>
      <c r="AH170" s="41">
        <f t="shared" si="119"/>
        <v>12481.453333333333</v>
      </c>
      <c r="AI170" s="42">
        <f t="shared" si="109"/>
        <v>61.703842858084499</v>
      </c>
      <c r="AJ170" s="3"/>
      <c r="AK170" s="3"/>
      <c r="AL170" s="3"/>
      <c r="AM170" s="7">
        <f t="shared" ref="AM170:AM173" si="125">AB170+AD170+AF170</f>
        <v>20228</v>
      </c>
    </row>
    <row r="171" spans="1:45" ht="15.75" x14ac:dyDescent="0.25">
      <c r="A171" s="3"/>
      <c r="B171" s="5" t="s">
        <v>32</v>
      </c>
      <c r="C171" s="17"/>
      <c r="D171" s="17"/>
      <c r="E171" s="17"/>
      <c r="F171" s="3">
        <v>20772</v>
      </c>
      <c r="G171" s="3">
        <v>0</v>
      </c>
      <c r="H171" s="3">
        <v>17587</v>
      </c>
      <c r="I171" s="3">
        <v>3185</v>
      </c>
      <c r="J171" s="3">
        <v>0</v>
      </c>
      <c r="K171" s="3">
        <v>0</v>
      </c>
      <c r="L171" s="3">
        <v>20772</v>
      </c>
      <c r="M171" s="41">
        <v>5657.7</v>
      </c>
      <c r="N171" s="3">
        <v>7671</v>
      </c>
      <c r="O171" s="41">
        <v>7443.3</v>
      </c>
      <c r="P171" s="41">
        <v>5115.3333333333339</v>
      </c>
      <c r="Q171" s="3">
        <v>7673</v>
      </c>
      <c r="R171" s="41">
        <v>7983.6666666666661</v>
      </c>
      <c r="S171" s="3">
        <v>5148</v>
      </c>
      <c r="T171" s="3">
        <v>7809</v>
      </c>
      <c r="U171" s="3">
        <v>7815</v>
      </c>
      <c r="V171" s="41">
        <v>5334.4</v>
      </c>
      <c r="W171" s="41">
        <v>7741.6</v>
      </c>
      <c r="X171" s="41">
        <v>7696</v>
      </c>
      <c r="Y171" s="3">
        <v>5288</v>
      </c>
      <c r="Z171" s="3">
        <v>7812</v>
      </c>
      <c r="AA171" s="3">
        <v>7672</v>
      </c>
      <c r="AB171" s="41">
        <v>5308.6866666666665</v>
      </c>
      <c r="AC171" s="42">
        <v>25.556935618460745</v>
      </c>
      <c r="AD171" s="41">
        <v>7741.32</v>
      </c>
      <c r="AE171" s="42">
        <v>37.268053148469093</v>
      </c>
      <c r="AF171" s="41">
        <f>(AA171+X171+U171+R171+O171)/5</f>
        <v>7721.9933333333338</v>
      </c>
      <c r="AG171" s="42">
        <f>AF171*100/L171</f>
        <v>37.175011233070158</v>
      </c>
      <c r="AH171" s="41">
        <f t="shared" si="119"/>
        <v>13050.006666666666</v>
      </c>
      <c r="AI171" s="42">
        <f t="shared" si="109"/>
        <v>62.824988766929835</v>
      </c>
      <c r="AJ171" s="3"/>
      <c r="AK171" s="3"/>
      <c r="AL171" s="3"/>
      <c r="AM171" s="7">
        <f t="shared" si="125"/>
        <v>20772</v>
      </c>
    </row>
    <row r="172" spans="1:45" ht="15.75" x14ac:dyDescent="0.25">
      <c r="A172" s="3"/>
      <c r="B172" s="5" t="s">
        <v>33</v>
      </c>
      <c r="C172" s="17"/>
      <c r="D172" s="17"/>
      <c r="E172" s="17"/>
      <c r="F172" s="3">
        <v>15559</v>
      </c>
      <c r="G172" s="3">
        <v>0</v>
      </c>
      <c r="H172" s="3">
        <v>12658</v>
      </c>
      <c r="I172" s="3">
        <v>2901</v>
      </c>
      <c r="J172" s="3">
        <v>0</v>
      </c>
      <c r="K172" s="3">
        <v>0</v>
      </c>
      <c r="L172" s="3">
        <v>15559</v>
      </c>
      <c r="M172" s="3">
        <v>4820</v>
      </c>
      <c r="N172" s="3">
        <v>5713</v>
      </c>
      <c r="O172" s="3">
        <v>5026</v>
      </c>
      <c r="P172" s="3">
        <v>4252</v>
      </c>
      <c r="Q172" s="41">
        <v>5783.25</v>
      </c>
      <c r="R172" s="41">
        <v>5523.75</v>
      </c>
      <c r="S172" s="3">
        <v>4325</v>
      </c>
      <c r="T172" s="3">
        <v>5692</v>
      </c>
      <c r="U172" s="3">
        <v>5542</v>
      </c>
      <c r="V172" s="41">
        <v>4318.2000000000007</v>
      </c>
      <c r="W172" s="41">
        <v>5862</v>
      </c>
      <c r="X172" s="41">
        <v>5378.8</v>
      </c>
      <c r="Y172" s="3">
        <v>4315</v>
      </c>
      <c r="Z172" s="3">
        <v>5868</v>
      </c>
      <c r="AA172" s="3">
        <v>5376</v>
      </c>
      <c r="AB172" s="41">
        <v>4406.04</v>
      </c>
      <c r="AC172" s="42">
        <v>28.318272382543864</v>
      </c>
      <c r="AD172" s="41">
        <v>5783.65</v>
      </c>
      <c r="AE172" s="42">
        <v>37.172376116717011</v>
      </c>
      <c r="AF172" s="41">
        <v>5369.3099999999995</v>
      </c>
      <c r="AG172" s="42">
        <v>34.509351500739122</v>
      </c>
      <c r="AH172" s="41">
        <f t="shared" si="119"/>
        <v>10189.689999999999</v>
      </c>
      <c r="AI172" s="42">
        <f t="shared" si="109"/>
        <v>65.490648499260871</v>
      </c>
      <c r="AJ172" s="3"/>
      <c r="AK172" s="3"/>
      <c r="AL172" s="3"/>
      <c r="AM172" s="7">
        <f t="shared" si="125"/>
        <v>15558.999999999998</v>
      </c>
    </row>
    <row r="173" spans="1:45" ht="15.75" x14ac:dyDescent="0.25">
      <c r="A173" s="3"/>
      <c r="B173" s="4" t="s">
        <v>34</v>
      </c>
      <c r="C173" s="17"/>
      <c r="D173" s="17"/>
      <c r="E173" s="17"/>
      <c r="F173" s="3">
        <v>6523</v>
      </c>
      <c r="G173" s="3">
        <v>0</v>
      </c>
      <c r="H173" s="3">
        <v>4835</v>
      </c>
      <c r="I173" s="3">
        <v>1688</v>
      </c>
      <c r="J173" s="3">
        <v>0</v>
      </c>
      <c r="K173" s="3">
        <v>0</v>
      </c>
      <c r="L173" s="3">
        <v>6523</v>
      </c>
      <c r="M173" s="3">
        <v>1829</v>
      </c>
      <c r="N173" s="3">
        <v>2806</v>
      </c>
      <c r="O173" s="3">
        <v>1888</v>
      </c>
      <c r="P173" s="41">
        <v>1549.75</v>
      </c>
      <c r="Q173" s="41">
        <v>2830.5</v>
      </c>
      <c r="R173" s="41">
        <v>2142.75</v>
      </c>
      <c r="S173" s="41">
        <v>1598</v>
      </c>
      <c r="T173" s="41">
        <v>2798</v>
      </c>
      <c r="U173" s="41">
        <v>2127</v>
      </c>
      <c r="V173" s="41">
        <v>1707.6000000000001</v>
      </c>
      <c r="W173" s="41">
        <v>2850.8000000000006</v>
      </c>
      <c r="X173" s="41">
        <v>1964.5999999999997</v>
      </c>
      <c r="Y173" s="3">
        <v>1697</v>
      </c>
      <c r="Z173" s="3">
        <v>2855</v>
      </c>
      <c r="AA173" s="3">
        <v>1971</v>
      </c>
      <c r="AB173" s="41">
        <v>1676.27</v>
      </c>
      <c r="AC173" s="42">
        <v>25.697838417905871</v>
      </c>
      <c r="AD173" s="41">
        <v>2828.0600000000004</v>
      </c>
      <c r="AE173" s="42">
        <v>43.355204660432328</v>
      </c>
      <c r="AF173" s="41">
        <v>2018.6699999999996</v>
      </c>
      <c r="AG173" s="42">
        <v>30.946956921661808</v>
      </c>
      <c r="AH173" s="41">
        <f t="shared" si="119"/>
        <v>4504.33</v>
      </c>
      <c r="AI173" s="42">
        <f t="shared" si="109"/>
        <v>69.053043078338192</v>
      </c>
      <c r="AJ173" s="3"/>
      <c r="AK173" s="3"/>
      <c r="AL173" s="3"/>
      <c r="AM173" s="7">
        <f t="shared" si="125"/>
        <v>6523</v>
      </c>
    </row>
    <row r="174" spans="1:45" ht="15.75" x14ac:dyDescent="0.25">
      <c r="A174" s="5"/>
      <c r="B174" s="12" t="s">
        <v>56</v>
      </c>
      <c r="C174" s="24"/>
      <c r="D174" s="24"/>
      <c r="E174" s="24"/>
      <c r="F174" s="38">
        <f t="shared" ref="F174:AA174" si="126">F6+F14+F23+F32+F42+F50+F58+F66+F75+F83+F91+F99+F109+F117+F125+F133+F141+F149+F158+F166</f>
        <v>327573</v>
      </c>
      <c r="G174" s="38">
        <f t="shared" si="126"/>
        <v>112532</v>
      </c>
      <c r="H174" s="38">
        <f t="shared" si="126"/>
        <v>398529</v>
      </c>
      <c r="I174" s="38">
        <f t="shared" si="126"/>
        <v>36647</v>
      </c>
      <c r="J174" s="38">
        <f t="shared" si="126"/>
        <v>4855</v>
      </c>
      <c r="K174" s="38">
        <f t="shared" si="126"/>
        <v>3950</v>
      </c>
      <c r="L174" s="37">
        <f t="shared" si="126"/>
        <v>1110629</v>
      </c>
      <c r="M174" s="37">
        <f t="shared" si="126"/>
        <v>474655.00672339153</v>
      </c>
      <c r="N174" s="37">
        <f t="shared" si="126"/>
        <v>413632.41404473817</v>
      </c>
      <c r="O174" s="37">
        <f t="shared" si="126"/>
        <v>222340.76940772749</v>
      </c>
      <c r="P174" s="37">
        <f t="shared" si="126"/>
        <v>426079.91666666669</v>
      </c>
      <c r="Q174" s="37">
        <f t="shared" si="126"/>
        <v>418792.85000000003</v>
      </c>
      <c r="R174" s="37">
        <f t="shared" si="126"/>
        <v>265755.73333333328</v>
      </c>
      <c r="S174" s="37">
        <f t="shared" si="126"/>
        <v>437334.32306049822</v>
      </c>
      <c r="T174" s="37">
        <f t="shared" si="126"/>
        <v>413542.63387188612</v>
      </c>
      <c r="U174" s="37">
        <f t="shared" si="126"/>
        <v>259751.12606761564</v>
      </c>
      <c r="V174" s="37">
        <f t="shared" si="126"/>
        <v>444638.03</v>
      </c>
      <c r="W174" s="37">
        <f t="shared" si="126"/>
        <v>413235.32799999998</v>
      </c>
      <c r="X174" s="37">
        <f t="shared" si="126"/>
        <v>252755.625</v>
      </c>
      <c r="Y174" s="37">
        <f t="shared" si="126"/>
        <v>442249.59939501784</v>
      </c>
      <c r="Z174" s="37">
        <f t="shared" si="126"/>
        <v>417835.6751530249</v>
      </c>
      <c r="AA174" s="37">
        <f t="shared" si="126"/>
        <v>250543.00845195731</v>
      </c>
      <c r="AB174" s="37">
        <f>(Y174+V174+S174+P174+M174)/5</f>
        <v>444991.37516911485</v>
      </c>
      <c r="AC174" s="53">
        <f>AB174*100/L174</f>
        <v>40.066608666720825</v>
      </c>
      <c r="AD174" s="37">
        <f>(Z174+W174+T174+Q174+N174)/5</f>
        <v>415407.78021392989</v>
      </c>
      <c r="AE174" s="53">
        <f>AD174*100/L174</f>
        <v>37.402929350298784</v>
      </c>
      <c r="AF174" s="37">
        <f>(AA174+X174+U174+R174+O174)/5</f>
        <v>250229.25245212676</v>
      </c>
      <c r="AG174" s="53">
        <f>AF174*100/L174</f>
        <v>22.530408665011159</v>
      </c>
      <c r="AH174" s="37">
        <f>AH6+AH14+AH23+AH32+AH42+AH50+AH58+AH66+AH75+AH83+AH91+AH99+AH109+AH117+AH125+AH133+AH141+AH149+AH158+AH166</f>
        <v>860399.1553830445</v>
      </c>
      <c r="AI174" s="53">
        <f>AH174*100/L174</f>
        <v>77.469538017019588</v>
      </c>
      <c r="AJ174" s="54">
        <f>AJ6+AJ14+AJ23+AJ32+AJ42+AJ50+AJ58+AJ66+AJ75+AJ83+AJ91+AJ99+AJ109+AJ117+AJ125+AJ133+AJ141+AJ149+AJ158+AJ166</f>
        <v>329724</v>
      </c>
      <c r="AK174" s="54">
        <f>AK6+AK14+AK23+AK32+AK42+AK50+AK58+AK66+AK75+AK83+AK91+AK99+AK109+AK117+AK125+AK133+AK141+AK149+AK158+AK166</f>
        <v>259706.65993542565</v>
      </c>
      <c r="AL174" s="53">
        <f>AK174*100/AJ174</f>
        <v>78.764863927231758</v>
      </c>
      <c r="AM174" s="7">
        <f>AB174+AD174+AF174</f>
        <v>1110628.4078351716</v>
      </c>
      <c r="AN174" s="11"/>
      <c r="AO174" s="11"/>
      <c r="AP174" s="7"/>
      <c r="AQ174" s="7"/>
      <c r="AR174" s="7"/>
      <c r="AS174" s="7"/>
    </row>
    <row r="175" spans="1:45" ht="15.75" x14ac:dyDescent="0.25">
      <c r="A175" s="5"/>
      <c r="B175" s="12" t="s">
        <v>16</v>
      </c>
      <c r="C175" s="24"/>
      <c r="D175" s="24"/>
      <c r="E175" s="24"/>
      <c r="F175" s="53">
        <f t="shared" ref="F175:K175" si="127">F7+F15+F24+F33+F43+F51+F59+F67+F76+F84+F92+F100+F110+F118+F126+F134+F142+F150+F159+F167</f>
        <v>0</v>
      </c>
      <c r="G175" s="53">
        <f t="shared" si="127"/>
        <v>0</v>
      </c>
      <c r="H175" s="53">
        <f t="shared" si="127"/>
        <v>0</v>
      </c>
      <c r="I175" s="53">
        <f t="shared" si="127"/>
        <v>0</v>
      </c>
      <c r="J175" s="53">
        <f t="shared" si="127"/>
        <v>0</v>
      </c>
      <c r="K175" s="53">
        <f t="shared" si="127"/>
        <v>0</v>
      </c>
      <c r="L175" s="37">
        <v>100</v>
      </c>
      <c r="M175" s="53">
        <f>M174*100/L174</f>
        <v>42.737494403927101</v>
      </c>
      <c r="N175" s="53">
        <f>N174*100/L174</f>
        <v>37.243077035151991</v>
      </c>
      <c r="O175" s="53">
        <f>O174*100/L174</f>
        <v>20.019355645109886</v>
      </c>
      <c r="P175" s="53">
        <f>P174*100/L174</f>
        <v>38.363838569555334</v>
      </c>
      <c r="Q175" s="53">
        <f>Q174*100/L174</f>
        <v>37.707717878787605</v>
      </c>
      <c r="R175" s="53">
        <f>R174*100/L174</f>
        <v>23.928398532123083</v>
      </c>
      <c r="S175" s="53">
        <f>S174*100/L174</f>
        <v>39.377174831604272</v>
      </c>
      <c r="T175" s="53">
        <f>T174*100/L174</f>
        <v>37.234993312067857</v>
      </c>
      <c r="U175" s="53">
        <f>U174*100/L174</f>
        <v>23.387749290502555</v>
      </c>
      <c r="V175" s="53">
        <f>V174*100/L174</f>
        <v>40.034793797028527</v>
      </c>
      <c r="W175" s="53">
        <f>W174*100/L174</f>
        <v>37.207323777787181</v>
      </c>
      <c r="X175" s="53">
        <f>X174*100/L174</f>
        <v>22.757880894520131</v>
      </c>
      <c r="Y175" s="53">
        <f>Y174*100/L174</f>
        <v>39.819741731488897</v>
      </c>
      <c r="Z175" s="53">
        <f>Z174*100/L174</f>
        <v>37.621534747699265</v>
      </c>
      <c r="AA175" s="53">
        <f>AA174*100/L174</f>
        <v>22.55865896280012</v>
      </c>
      <c r="AB175" s="37"/>
      <c r="AC175" s="53"/>
      <c r="AD175" s="37"/>
      <c r="AE175" s="53"/>
      <c r="AF175" s="37"/>
      <c r="AG175" s="53"/>
      <c r="AH175" s="37"/>
      <c r="AI175" s="53"/>
      <c r="AJ175" s="38"/>
      <c r="AK175" s="38"/>
      <c r="AL175" s="38"/>
      <c r="AM175" s="7"/>
      <c r="AN175" s="11"/>
      <c r="AO175" s="11"/>
    </row>
    <row r="176" spans="1:45" ht="15.75" x14ac:dyDescent="0.25">
      <c r="A176" s="5"/>
      <c r="B176" s="5" t="s">
        <v>29</v>
      </c>
      <c r="C176" s="17"/>
      <c r="D176" s="17"/>
      <c r="E176" s="17"/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41">
        <v>0</v>
      </c>
      <c r="N176" s="41">
        <v>0</v>
      </c>
      <c r="O176" s="41">
        <v>0</v>
      </c>
      <c r="P176" s="41">
        <v>0</v>
      </c>
      <c r="Q176" s="41">
        <v>0</v>
      </c>
      <c r="R176" s="41">
        <v>0</v>
      </c>
      <c r="S176" s="41">
        <v>0</v>
      </c>
      <c r="T176" s="41">
        <v>0</v>
      </c>
      <c r="U176" s="41">
        <v>0</v>
      </c>
      <c r="V176" s="41">
        <v>0</v>
      </c>
      <c r="W176" s="41">
        <v>0</v>
      </c>
      <c r="X176" s="41">
        <v>0</v>
      </c>
      <c r="Y176" s="41">
        <v>0</v>
      </c>
      <c r="Z176" s="41">
        <v>0</v>
      </c>
      <c r="AA176" s="41">
        <v>0</v>
      </c>
      <c r="AB176" s="41">
        <v>0</v>
      </c>
      <c r="AC176" s="42">
        <v>0</v>
      </c>
      <c r="AD176" s="41">
        <v>0</v>
      </c>
      <c r="AE176" s="42">
        <v>0</v>
      </c>
      <c r="AF176" s="41">
        <v>0</v>
      </c>
      <c r="AG176" s="42">
        <v>0</v>
      </c>
      <c r="AH176" s="37">
        <v>0</v>
      </c>
      <c r="AI176" s="53">
        <v>0</v>
      </c>
      <c r="AJ176" s="3"/>
      <c r="AK176" s="3"/>
      <c r="AL176" s="3"/>
      <c r="AM176" s="7"/>
      <c r="AN176" s="11"/>
      <c r="AO176" s="11"/>
    </row>
    <row r="177" spans="1:43" ht="15.75" x14ac:dyDescent="0.25">
      <c r="A177" s="5"/>
      <c r="B177" s="5" t="s">
        <v>30</v>
      </c>
      <c r="C177" s="17"/>
      <c r="D177" s="17"/>
      <c r="E177" s="17"/>
      <c r="F177" s="3">
        <f t="shared" ref="F177:AA177" si="128">F9+F17+F26+F35+F45+F53+F61+F69+F78+F86+F94+F102+F112+F120+F128+F136+F144+F152+F161+F169</f>
        <v>28573</v>
      </c>
      <c r="G177" s="3">
        <f t="shared" si="128"/>
        <v>13427</v>
      </c>
      <c r="H177" s="3">
        <f t="shared" si="128"/>
        <v>40094</v>
      </c>
      <c r="I177" s="3">
        <f t="shared" si="128"/>
        <v>1582</v>
      </c>
      <c r="J177" s="3">
        <f t="shared" si="128"/>
        <v>903</v>
      </c>
      <c r="K177" s="3">
        <f t="shared" si="128"/>
        <v>7</v>
      </c>
      <c r="L177" s="3">
        <f t="shared" si="128"/>
        <v>162480</v>
      </c>
      <c r="M177" s="41">
        <f t="shared" si="128"/>
        <v>55554</v>
      </c>
      <c r="N177" s="41">
        <f t="shared" si="128"/>
        <v>61954.428571428572</v>
      </c>
      <c r="O177" s="41">
        <f t="shared" si="128"/>
        <v>44971.571428571428</v>
      </c>
      <c r="P177" s="41">
        <f t="shared" si="128"/>
        <v>51499.5</v>
      </c>
      <c r="Q177" s="41">
        <f t="shared" si="128"/>
        <v>61682</v>
      </c>
      <c r="R177" s="41">
        <f t="shared" si="128"/>
        <v>49298.5</v>
      </c>
      <c r="S177" s="41">
        <f t="shared" si="128"/>
        <v>52892</v>
      </c>
      <c r="T177" s="41">
        <f t="shared" si="128"/>
        <v>61876</v>
      </c>
      <c r="U177" s="41">
        <f t="shared" si="128"/>
        <v>47712</v>
      </c>
      <c r="V177" s="41">
        <f t="shared" si="128"/>
        <v>53893.200000000004</v>
      </c>
      <c r="W177" s="41">
        <f t="shared" si="128"/>
        <v>61399.4</v>
      </c>
      <c r="X177" s="41">
        <f t="shared" si="128"/>
        <v>47187.399999999994</v>
      </c>
      <c r="Y177" s="41">
        <f t="shared" si="128"/>
        <v>53748</v>
      </c>
      <c r="Z177" s="41">
        <f t="shared" si="128"/>
        <v>60205.75</v>
      </c>
      <c r="AA177" s="41">
        <f t="shared" si="128"/>
        <v>48525.95</v>
      </c>
      <c r="AB177" s="41">
        <f>(Y177+V177+S177+P177+M177)/5</f>
        <v>53517.340000000004</v>
      </c>
      <c r="AC177" s="42">
        <f>AB177*100/L177</f>
        <v>32.937801575578533</v>
      </c>
      <c r="AD177" s="41">
        <f>(Z177+W177+T177+Q177+N177)/5</f>
        <v>61423.515714285706</v>
      </c>
      <c r="AE177" s="42">
        <f>AD177*100/L177</f>
        <v>37.803739361327985</v>
      </c>
      <c r="AF177" s="41">
        <f>(AA177+X177+U177+R177+O177)/5</f>
        <v>47539.084285714278</v>
      </c>
      <c r="AG177" s="42">
        <f>AF177*100/L177</f>
        <v>29.258422135471616</v>
      </c>
      <c r="AH177" s="37">
        <f>AB177+AD177</f>
        <v>114940.85571428572</v>
      </c>
      <c r="AI177" s="53">
        <f t="shared" ref="AI177:AI181" si="129">AH177*100/L177</f>
        <v>70.741540936906517</v>
      </c>
      <c r="AJ177" s="3"/>
      <c r="AK177" s="3"/>
      <c r="AL177" s="3"/>
      <c r="AM177" s="7">
        <f t="shared" ref="AM177:AM183" si="130">AB177+AD177+AF177</f>
        <v>162479.94</v>
      </c>
      <c r="AN177" s="11"/>
      <c r="AO177" s="11"/>
      <c r="AP177" s="7"/>
      <c r="AQ177" s="7"/>
    </row>
    <row r="178" spans="1:43" ht="15.75" x14ac:dyDescent="0.25">
      <c r="A178" s="5"/>
      <c r="B178" s="5" t="s">
        <v>31</v>
      </c>
      <c r="C178" s="17"/>
      <c r="D178" s="17"/>
      <c r="E178" s="17"/>
      <c r="F178" s="3">
        <f t="shared" ref="F178:AA178" si="131">F10+F18+F27+F36+F46+F54+F62+F70+F79+F87+F95+F103+F113+F121+F129+F137+F145+F153+F162+F170</f>
        <v>67304</v>
      </c>
      <c r="G178" s="3">
        <f t="shared" si="131"/>
        <v>22847</v>
      </c>
      <c r="H178" s="3">
        <f t="shared" si="131"/>
        <v>83228</v>
      </c>
      <c r="I178" s="3">
        <f t="shared" si="131"/>
        <v>7220</v>
      </c>
      <c r="J178" s="3">
        <f t="shared" si="131"/>
        <v>978</v>
      </c>
      <c r="K178" s="3">
        <f t="shared" si="131"/>
        <v>33</v>
      </c>
      <c r="L178" s="3">
        <f t="shared" si="131"/>
        <v>305253</v>
      </c>
      <c r="M178" s="41">
        <f t="shared" si="131"/>
        <v>127366.75</v>
      </c>
      <c r="N178" s="41">
        <f t="shared" si="131"/>
        <v>114334.25</v>
      </c>
      <c r="O178" s="41">
        <f t="shared" si="131"/>
        <v>63551.65</v>
      </c>
      <c r="P178" s="41">
        <f t="shared" si="131"/>
        <v>114713.58333333334</v>
      </c>
      <c r="Q178" s="41">
        <f t="shared" si="131"/>
        <v>112350.35</v>
      </c>
      <c r="R178" s="41">
        <f t="shared" si="131"/>
        <v>78188.566666666666</v>
      </c>
      <c r="S178" s="41">
        <f t="shared" si="131"/>
        <v>117802.75</v>
      </c>
      <c r="T178" s="41">
        <f t="shared" si="131"/>
        <v>111244.85</v>
      </c>
      <c r="U178" s="41">
        <f t="shared" si="131"/>
        <v>76204.899999999994</v>
      </c>
      <c r="V178" s="41">
        <f t="shared" si="131"/>
        <v>119446.2</v>
      </c>
      <c r="W178" s="41">
        <f t="shared" si="131"/>
        <v>111748.8</v>
      </c>
      <c r="X178" s="41">
        <f t="shared" si="131"/>
        <v>74058.299999999988</v>
      </c>
      <c r="Y178" s="41">
        <f t="shared" si="131"/>
        <v>118932.2</v>
      </c>
      <c r="Z178" s="41">
        <f t="shared" si="131"/>
        <v>113550.6</v>
      </c>
      <c r="AA178" s="41">
        <f t="shared" si="131"/>
        <v>72770.100000000006</v>
      </c>
      <c r="AB178" s="41">
        <f t="shared" ref="AB178:AB179" si="132">(Y178+V178+S178+P178+M178)/5</f>
        <v>119652.29666666668</v>
      </c>
      <c r="AC178" s="42">
        <f t="shared" ref="AC178:AC181" si="133">AB178*100/L178</f>
        <v>39.197746350295226</v>
      </c>
      <c r="AD178" s="41">
        <f t="shared" ref="AD178:AD179" si="134">(Z178+W178+T178+Q178+N178)/5</f>
        <v>112645.76999999999</v>
      </c>
      <c r="AE178" s="42">
        <f t="shared" ref="AE178:AE181" si="135">AD178*100/L178</f>
        <v>36.902428477361397</v>
      </c>
      <c r="AF178" s="41">
        <f t="shared" ref="AF178:AF179" si="136">(AA178+X178+U178+R178+O178)/5</f>
        <v>72954.703333333338</v>
      </c>
      <c r="AG178" s="42">
        <f t="shared" ref="AG178:AG181" si="137">AF178*100/L178</f>
        <v>23.899749825008548</v>
      </c>
      <c r="AH178" s="37">
        <f t="shared" ref="AH178:AH179" si="138">AB178+AD178</f>
        <v>232298.06666666665</v>
      </c>
      <c r="AI178" s="53">
        <f t="shared" si="129"/>
        <v>76.100174827656616</v>
      </c>
      <c r="AJ178" s="3"/>
      <c r="AK178" s="3"/>
      <c r="AL178" s="3"/>
      <c r="AM178" s="7">
        <f t="shared" si="130"/>
        <v>305252.77</v>
      </c>
      <c r="AN178" s="11"/>
      <c r="AO178" s="11"/>
    </row>
    <row r="179" spans="1:43" ht="15.75" x14ac:dyDescent="0.25">
      <c r="A179" s="5"/>
      <c r="B179" s="5" t="s">
        <v>32</v>
      </c>
      <c r="C179" s="17"/>
      <c r="D179" s="17"/>
      <c r="E179" s="17"/>
      <c r="F179" s="3">
        <f t="shared" ref="F179:AA179" si="139">F11+F19+F28+F37+F47+F55+F63+F71+F80+F88+F96+F104+F114+F122+F130+F138+F146+F154+F163+F171</f>
        <v>74974</v>
      </c>
      <c r="G179" s="3">
        <f t="shared" si="139"/>
        <v>19224</v>
      </c>
      <c r="H179" s="3">
        <f t="shared" si="139"/>
        <v>83871</v>
      </c>
      <c r="I179" s="3">
        <f t="shared" si="139"/>
        <v>10462</v>
      </c>
      <c r="J179" s="3">
        <f t="shared" si="139"/>
        <v>1001</v>
      </c>
      <c r="K179" s="3">
        <f t="shared" si="139"/>
        <v>94</v>
      </c>
      <c r="L179" s="3">
        <f t="shared" si="139"/>
        <v>304007</v>
      </c>
      <c r="M179" s="41">
        <f t="shared" si="139"/>
        <v>140791.73000000001</v>
      </c>
      <c r="N179" s="41">
        <f t="shared" si="139"/>
        <v>109344.82800000001</v>
      </c>
      <c r="O179" s="41">
        <f t="shared" si="139"/>
        <v>53869.982142857145</v>
      </c>
      <c r="P179" s="41">
        <f t="shared" si="139"/>
        <v>127566.33333333333</v>
      </c>
      <c r="Q179" s="41">
        <f t="shared" si="139"/>
        <v>114353</v>
      </c>
      <c r="R179" s="41">
        <f t="shared" si="139"/>
        <v>62087.666666666664</v>
      </c>
      <c r="S179" s="41">
        <f t="shared" si="139"/>
        <v>130202.63</v>
      </c>
      <c r="T179" s="41">
        <f t="shared" si="139"/>
        <v>111945.428</v>
      </c>
      <c r="U179" s="41">
        <f t="shared" si="139"/>
        <v>61858.525000000001</v>
      </c>
      <c r="V179" s="41">
        <f t="shared" si="139"/>
        <v>130969.03</v>
      </c>
      <c r="W179" s="41">
        <f t="shared" si="139"/>
        <v>112451.52800000001</v>
      </c>
      <c r="X179" s="41">
        <f t="shared" si="139"/>
        <v>60586.125</v>
      </c>
      <c r="Y179" s="41">
        <f t="shared" si="139"/>
        <v>132290.83000000002</v>
      </c>
      <c r="Z179" s="41">
        <f t="shared" si="139"/>
        <v>113794.52799999999</v>
      </c>
      <c r="AA179" s="41">
        <f t="shared" si="139"/>
        <v>57921.324999999997</v>
      </c>
      <c r="AB179" s="41">
        <f t="shared" si="132"/>
        <v>132364.11066666667</v>
      </c>
      <c r="AC179" s="42">
        <f t="shared" si="133"/>
        <v>43.539823315471907</v>
      </c>
      <c r="AD179" s="41">
        <f t="shared" si="134"/>
        <v>112377.86240000001</v>
      </c>
      <c r="AE179" s="42">
        <f t="shared" si="135"/>
        <v>36.965550924814238</v>
      </c>
      <c r="AF179" s="41">
        <f t="shared" si="136"/>
        <v>59264.724761904763</v>
      </c>
      <c r="AG179" s="42">
        <f t="shared" si="137"/>
        <v>19.494526363506356</v>
      </c>
      <c r="AH179" s="37">
        <f t="shared" si="138"/>
        <v>244741.97306666669</v>
      </c>
      <c r="AI179" s="53">
        <f t="shared" si="129"/>
        <v>80.505374240286145</v>
      </c>
      <c r="AJ179" s="3"/>
      <c r="AK179" s="3"/>
      <c r="AL179" s="3"/>
      <c r="AM179" s="7">
        <f t="shared" si="130"/>
        <v>304006.69782857143</v>
      </c>
      <c r="AN179" s="11"/>
      <c r="AO179" s="11"/>
    </row>
    <row r="180" spans="1:43" ht="15.75" x14ac:dyDescent="0.25">
      <c r="A180" s="5"/>
      <c r="B180" s="5" t="s">
        <v>33</v>
      </c>
      <c r="C180" s="17"/>
      <c r="D180" s="17"/>
      <c r="E180" s="17"/>
      <c r="F180" s="3">
        <f t="shared" ref="F180:AA180" si="140">F12+F20+F29+F38+F48+F56+F64+F72+F81+F89+F97+F105+F115+F123+F131+F139+F147+F155+F164+F172</f>
        <v>58186</v>
      </c>
      <c r="G180" s="3">
        <f t="shared" si="140"/>
        <v>8740</v>
      </c>
      <c r="H180" s="3">
        <f t="shared" si="140"/>
        <v>55161</v>
      </c>
      <c r="I180" s="3">
        <f t="shared" si="140"/>
        <v>11105</v>
      </c>
      <c r="J180" s="3">
        <f t="shared" si="140"/>
        <v>912</v>
      </c>
      <c r="K180" s="3">
        <f t="shared" si="140"/>
        <v>88</v>
      </c>
      <c r="L180" s="3">
        <f t="shared" si="140"/>
        <v>187048</v>
      </c>
      <c r="M180" s="41">
        <f t="shared" si="140"/>
        <v>90860.000033000004</v>
      </c>
      <c r="N180" s="41">
        <f t="shared" si="140"/>
        <v>66164</v>
      </c>
      <c r="O180" s="41">
        <f t="shared" si="140"/>
        <v>30024</v>
      </c>
      <c r="P180" s="41">
        <f t="shared" si="140"/>
        <v>81213.5</v>
      </c>
      <c r="Q180" s="41">
        <f t="shared" si="140"/>
        <v>67934.75</v>
      </c>
      <c r="R180" s="41">
        <f t="shared" si="140"/>
        <v>37899.75</v>
      </c>
      <c r="S180" s="41">
        <f t="shared" si="140"/>
        <v>83943</v>
      </c>
      <c r="T180" s="41">
        <f t="shared" si="140"/>
        <v>65617</v>
      </c>
      <c r="U180" s="41">
        <f t="shared" si="140"/>
        <v>37488</v>
      </c>
      <c r="V180" s="41">
        <f t="shared" si="140"/>
        <v>85329</v>
      </c>
      <c r="W180" s="41">
        <f t="shared" si="140"/>
        <v>65544.2</v>
      </c>
      <c r="X180" s="41">
        <f t="shared" si="140"/>
        <v>36174.800000000003</v>
      </c>
      <c r="Y180" s="41">
        <f t="shared" si="140"/>
        <v>81557</v>
      </c>
      <c r="Z180" s="41">
        <f t="shared" si="140"/>
        <v>68070</v>
      </c>
      <c r="AA180" s="41">
        <f t="shared" si="140"/>
        <v>37421</v>
      </c>
      <c r="AB180" s="41">
        <f>(Y180+V180+S180+P180+M180)/5</f>
        <v>84580.500006600007</v>
      </c>
      <c r="AC180" s="42">
        <f>AB180*100/L180</f>
        <v>45.218606992108981</v>
      </c>
      <c r="AD180" s="41">
        <f>(Z180+W180+T180+Q180+N180)/5</f>
        <v>66665.990000000005</v>
      </c>
      <c r="AE180" s="42">
        <f t="shared" si="135"/>
        <v>35.641113510970449</v>
      </c>
      <c r="AF180" s="41">
        <f>(AA180+X180+U180+R180+O180)/5</f>
        <v>35801.509999999995</v>
      </c>
      <c r="AG180" s="42">
        <f t="shared" si="137"/>
        <v>19.140279500449079</v>
      </c>
      <c r="AH180" s="37">
        <f>AB180+AD180</f>
        <v>151246.49000660001</v>
      </c>
      <c r="AI180" s="53">
        <f t="shared" si="129"/>
        <v>80.85972050307943</v>
      </c>
      <c r="AJ180" s="41"/>
      <c r="AK180" s="3"/>
      <c r="AL180" s="3"/>
      <c r="AM180" s="7">
        <f t="shared" si="130"/>
        <v>187048.00000659999</v>
      </c>
      <c r="AN180" s="11"/>
      <c r="AO180" s="7"/>
    </row>
    <row r="181" spans="1:43" ht="15.75" x14ac:dyDescent="0.25">
      <c r="A181" s="5"/>
      <c r="B181" s="4" t="s">
        <v>34</v>
      </c>
      <c r="C181" s="17"/>
      <c r="D181" s="17"/>
      <c r="E181" s="17"/>
      <c r="F181" s="3">
        <f t="shared" ref="F181:AA181" si="141">F13+F21+F30+F39+F49+F57+F65+F73+F82+F90+F98+F106+F116+F124+F132+F140+F148+F156+F165+F173</f>
        <v>94609</v>
      </c>
      <c r="G181" s="3">
        <f t="shared" si="141"/>
        <v>45101</v>
      </c>
      <c r="H181" s="3">
        <f t="shared" si="141"/>
        <v>133407</v>
      </c>
      <c r="I181" s="3">
        <f t="shared" si="141"/>
        <v>4964</v>
      </c>
      <c r="J181" s="3">
        <f t="shared" si="141"/>
        <v>1058</v>
      </c>
      <c r="K181" s="3">
        <f t="shared" si="141"/>
        <v>698</v>
      </c>
      <c r="L181" s="3">
        <f t="shared" si="141"/>
        <v>142676</v>
      </c>
      <c r="M181" s="41">
        <f t="shared" si="141"/>
        <v>56507.52669039146</v>
      </c>
      <c r="N181" s="41">
        <f t="shared" si="141"/>
        <v>58640.907473309606</v>
      </c>
      <c r="O181" s="41">
        <f t="shared" si="141"/>
        <v>27527.565836298934</v>
      </c>
      <c r="P181" s="41">
        <f t="shared" si="141"/>
        <v>48117</v>
      </c>
      <c r="Q181" s="41">
        <f t="shared" si="141"/>
        <v>59432.75</v>
      </c>
      <c r="R181" s="41">
        <f t="shared" si="141"/>
        <v>35126.25</v>
      </c>
      <c r="S181" s="41">
        <f t="shared" si="141"/>
        <v>49383.943060498219</v>
      </c>
      <c r="T181" s="41">
        <f t="shared" si="141"/>
        <v>59858.355871886117</v>
      </c>
      <c r="U181" s="41">
        <f t="shared" si="141"/>
        <v>33433.701067615657</v>
      </c>
      <c r="V181" s="41">
        <f t="shared" si="141"/>
        <v>51922.6</v>
      </c>
      <c r="W181" s="41">
        <f t="shared" si="141"/>
        <v>59171.4</v>
      </c>
      <c r="X181" s="41">
        <f t="shared" si="141"/>
        <v>31582</v>
      </c>
      <c r="Y181" s="41">
        <f t="shared" si="141"/>
        <v>52782.569395017796</v>
      </c>
      <c r="Z181" s="41">
        <f t="shared" si="141"/>
        <v>59100.797153024912</v>
      </c>
      <c r="AA181" s="41">
        <f t="shared" si="141"/>
        <v>30792.633451957296</v>
      </c>
      <c r="AB181" s="41">
        <f>(Y181+V181+S181+P181+M181)/5</f>
        <v>51742.727829181495</v>
      </c>
      <c r="AC181" s="42">
        <f t="shared" si="133"/>
        <v>36.265894634824001</v>
      </c>
      <c r="AD181" s="41">
        <f>(Z181+W181+T181+Q181+N181)/5</f>
        <v>59240.842099644127</v>
      </c>
      <c r="AE181" s="42">
        <f t="shared" si="135"/>
        <v>41.521238400042144</v>
      </c>
      <c r="AF181" s="41">
        <f>(AA181+X181+U181+R181+O181)/5</f>
        <v>31692.430071174378</v>
      </c>
      <c r="AG181" s="42">
        <f t="shared" si="137"/>
        <v>22.212866965133852</v>
      </c>
      <c r="AH181" s="37">
        <f>AB181+AD181</f>
        <v>110983.56992882563</v>
      </c>
      <c r="AI181" s="53">
        <f t="shared" si="129"/>
        <v>77.787133034866144</v>
      </c>
      <c r="AJ181" s="3"/>
      <c r="AK181" s="3"/>
      <c r="AL181" s="3"/>
      <c r="AM181" s="7">
        <f t="shared" si="130"/>
        <v>142676</v>
      </c>
      <c r="AN181" s="11"/>
      <c r="AO181" s="11"/>
    </row>
    <row r="182" spans="1:43" ht="31.5" x14ac:dyDescent="0.25">
      <c r="A182" s="5"/>
      <c r="B182" s="9" t="s">
        <v>55</v>
      </c>
      <c r="C182" s="17"/>
      <c r="D182" s="17"/>
      <c r="E182" s="17"/>
      <c r="F182" s="3">
        <f t="shared" ref="F182:AA182" si="142">F40+F107</f>
        <v>1093</v>
      </c>
      <c r="G182" s="3">
        <f t="shared" si="142"/>
        <v>1094</v>
      </c>
      <c r="H182" s="3">
        <f t="shared" si="142"/>
        <v>1</v>
      </c>
      <c r="I182" s="3">
        <f t="shared" si="142"/>
        <v>1093</v>
      </c>
      <c r="J182" s="3">
        <f t="shared" si="142"/>
        <v>0</v>
      </c>
      <c r="K182" s="3">
        <f t="shared" si="142"/>
        <v>1093</v>
      </c>
      <c r="L182" s="3">
        <f t="shared" si="142"/>
        <v>2211</v>
      </c>
      <c r="M182" s="3">
        <f t="shared" si="142"/>
        <v>844</v>
      </c>
      <c r="N182" s="3">
        <f t="shared" si="142"/>
        <v>640</v>
      </c>
      <c r="O182" s="3">
        <f t="shared" si="142"/>
        <v>727</v>
      </c>
      <c r="P182" s="3">
        <f t="shared" si="142"/>
        <v>847</v>
      </c>
      <c r="Q182" s="3">
        <f t="shared" si="142"/>
        <v>636</v>
      </c>
      <c r="R182" s="3">
        <f t="shared" si="142"/>
        <v>728</v>
      </c>
      <c r="S182" s="3">
        <f t="shared" si="142"/>
        <v>852</v>
      </c>
      <c r="T182" s="3">
        <f t="shared" si="142"/>
        <v>633</v>
      </c>
      <c r="U182" s="3">
        <f t="shared" si="142"/>
        <v>726</v>
      </c>
      <c r="V182" s="3">
        <f t="shared" si="142"/>
        <v>853</v>
      </c>
      <c r="W182" s="3">
        <f t="shared" si="142"/>
        <v>635</v>
      </c>
      <c r="X182" s="3">
        <f t="shared" si="142"/>
        <v>723</v>
      </c>
      <c r="Y182" s="3">
        <f t="shared" si="142"/>
        <v>674</v>
      </c>
      <c r="Z182" s="3">
        <f t="shared" si="142"/>
        <v>822</v>
      </c>
      <c r="AA182" s="3">
        <f t="shared" si="142"/>
        <v>715</v>
      </c>
      <c r="AB182" s="3">
        <f>(Y182+V182+S182+P182+M182)/5</f>
        <v>814</v>
      </c>
      <c r="AC182" s="42">
        <f>AB182*100/L182</f>
        <v>36.815920398009951</v>
      </c>
      <c r="AD182" s="41">
        <f>(Z182+W182+T182+Q182+N182)/5</f>
        <v>673.2</v>
      </c>
      <c r="AE182" s="42">
        <f>AD182*100/L182</f>
        <v>30.447761194029852</v>
      </c>
      <c r="AF182" s="41">
        <f>(AA182+X182+U182+R182+O182)/5</f>
        <v>723.8</v>
      </c>
      <c r="AG182" s="42">
        <f>AF182*100/L182</f>
        <v>32.736318407960198</v>
      </c>
      <c r="AH182" s="37">
        <f>AB182+AD182</f>
        <v>1487.2</v>
      </c>
      <c r="AI182" s="38">
        <f t="shared" ref="AI182" si="143">AI107</f>
        <v>67.301006404391586</v>
      </c>
      <c r="AJ182" s="3"/>
      <c r="AK182" s="3"/>
      <c r="AL182" s="3"/>
      <c r="AM182" s="7">
        <f t="shared" si="130"/>
        <v>2211</v>
      </c>
      <c r="AN182" s="11"/>
      <c r="AO182" s="11"/>
    </row>
    <row r="183" spans="1:43" ht="31.5" x14ac:dyDescent="0.25">
      <c r="A183" s="5"/>
      <c r="B183" s="9" t="s">
        <v>54</v>
      </c>
      <c r="C183" s="17"/>
      <c r="D183" s="17"/>
      <c r="E183" s="17"/>
      <c r="F183" s="3">
        <f t="shared" ref="F183:AA183" si="144">F22+F31+F41+F74+F108+F157</f>
        <v>2834</v>
      </c>
      <c r="G183" s="3">
        <f t="shared" si="144"/>
        <v>2099</v>
      </c>
      <c r="H183" s="3">
        <f t="shared" si="144"/>
        <v>2767</v>
      </c>
      <c r="I183" s="3">
        <f t="shared" si="144"/>
        <v>221</v>
      </c>
      <c r="J183" s="3">
        <f t="shared" si="144"/>
        <v>3</v>
      </c>
      <c r="K183" s="3">
        <f t="shared" si="144"/>
        <v>1937</v>
      </c>
      <c r="L183" s="3">
        <f t="shared" si="144"/>
        <v>6954</v>
      </c>
      <c r="M183" s="3">
        <f t="shared" si="144"/>
        <v>2731</v>
      </c>
      <c r="N183" s="3">
        <f t="shared" si="144"/>
        <v>2554</v>
      </c>
      <c r="O183" s="3">
        <f t="shared" si="144"/>
        <v>1669</v>
      </c>
      <c r="P183" s="3">
        <f t="shared" si="144"/>
        <v>2123</v>
      </c>
      <c r="Q183" s="3">
        <f t="shared" si="144"/>
        <v>2404</v>
      </c>
      <c r="R183" s="3">
        <f t="shared" si="144"/>
        <v>2427</v>
      </c>
      <c r="S183" s="3">
        <f t="shared" si="144"/>
        <v>2258</v>
      </c>
      <c r="T183" s="3">
        <f t="shared" si="144"/>
        <v>2368</v>
      </c>
      <c r="U183" s="3">
        <f t="shared" si="144"/>
        <v>2328</v>
      </c>
      <c r="V183" s="3">
        <f t="shared" si="144"/>
        <v>2225</v>
      </c>
      <c r="W183" s="3">
        <f t="shared" si="144"/>
        <v>2285</v>
      </c>
      <c r="X183" s="3">
        <f t="shared" si="144"/>
        <v>2444</v>
      </c>
      <c r="Y183" s="3">
        <f t="shared" si="144"/>
        <v>2265</v>
      </c>
      <c r="Z183" s="3">
        <f t="shared" si="144"/>
        <v>2292</v>
      </c>
      <c r="AA183" s="3">
        <f t="shared" si="144"/>
        <v>2397</v>
      </c>
      <c r="AB183" s="41">
        <f>(Y183+V183+S183+P183+M183)/5</f>
        <v>2320.4</v>
      </c>
      <c r="AC183" s="42">
        <f>AB183*100/L183</f>
        <v>33.367845844118492</v>
      </c>
      <c r="AD183" s="41">
        <f>(Z183+W183+T183+Q183+N183)/5</f>
        <v>2380.6</v>
      </c>
      <c r="AE183" s="42">
        <f>AD183*100/L183</f>
        <v>34.233534656312912</v>
      </c>
      <c r="AF183" s="41">
        <f>(AA183+X183+U183+R183+O183)/5</f>
        <v>2253</v>
      </c>
      <c r="AG183" s="42">
        <f>AF183*100/L183</f>
        <v>32.398619499568596</v>
      </c>
      <c r="AH183" s="37">
        <f>AB183+AD183</f>
        <v>4701</v>
      </c>
      <c r="AI183" s="38">
        <v>87.8</v>
      </c>
      <c r="AJ183" s="3"/>
      <c r="AK183" s="3"/>
      <c r="AL183" s="3"/>
      <c r="AM183" s="7">
        <f t="shared" si="130"/>
        <v>6954</v>
      </c>
      <c r="AN183" s="11"/>
      <c r="AO183" s="11"/>
    </row>
    <row r="184" spans="1:43" x14ac:dyDescent="0.25">
      <c r="AC184" s="7"/>
      <c r="AF184" s="11"/>
      <c r="AG184" s="7"/>
      <c r="AH184" s="11"/>
    </row>
    <row r="185" spans="1:43" ht="15.75" x14ac:dyDescent="0.25">
      <c r="M185" s="7"/>
      <c r="P185" s="7"/>
      <c r="S185" s="7"/>
      <c r="V185" s="7"/>
      <c r="Y185" s="7"/>
      <c r="AB185" s="7"/>
      <c r="AC185" s="56"/>
      <c r="AD185" s="7"/>
      <c r="AE185" s="56"/>
      <c r="AF185" s="7"/>
      <c r="AG185" s="56"/>
    </row>
  </sheetData>
  <mergeCells count="19">
    <mergeCell ref="A2:AL2"/>
    <mergeCell ref="AL4:AL5"/>
    <mergeCell ref="L4:L5"/>
    <mergeCell ref="M4:O4"/>
    <mergeCell ref="P4:R4"/>
    <mergeCell ref="S4:U4"/>
    <mergeCell ref="V4:X4"/>
    <mergeCell ref="Y4:AA4"/>
    <mergeCell ref="AB4:AG4"/>
    <mergeCell ref="AH4:AH5"/>
    <mergeCell ref="AI4:AI5"/>
    <mergeCell ref="AJ4:AJ5"/>
    <mergeCell ref="AK4:AK5"/>
    <mergeCell ref="H4:K4"/>
    <mergeCell ref="A4:A5"/>
    <mergeCell ref="B4:B5"/>
    <mergeCell ref="C4:D4"/>
    <mergeCell ref="E4:E5"/>
    <mergeCell ref="F4:G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2024-10-21T04:48:37Z</dcterms:modified>
</cp:coreProperties>
</file>